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filterPrivacy="1" showInkAnnotation="0" codeName="ThisWorkbook"/>
  <xr:revisionPtr revIDLastSave="0" documentId="8_{3B4E95C3-9B76-4063-8F9E-4DFB559FB610}" xr6:coauthVersionLast="47" xr6:coauthVersionMax="47" xr10:uidLastSave="{00000000-0000-0000-0000-000000000000}"/>
  <bookViews>
    <workbookView xWindow="-120" yWindow="-120" windowWidth="29040" windowHeight="15840" tabRatio="679" xr2:uid="{00000000-000D-0000-FFFF-FFFF00000000}"/>
  </bookViews>
  <sheets>
    <sheet name="Environmental Data" sheetId="6" r:id="rId1"/>
    <sheet name="Workforce Statistics" sheetId="7" r:id="rId2"/>
    <sheet name="Supplemental Data" sheetId="1" r:id="rId3"/>
    <sheet name="Scope Coverage and Definitions" sheetId="4" r:id="rId4"/>
  </sheets>
  <definedNames>
    <definedName name="_xlnm.Print_Area" localSheetId="0">'Environmental Data'!$A$1:$I$117</definedName>
    <definedName name="_xlnm.Print_Area" localSheetId="2">'Supplemental Data'!$A$1:$G$62</definedName>
    <definedName name="_xlnm.Print_Area" localSheetId="1">'Workforce Statistics'!$A$1:$M$76</definedName>
    <definedName name="_xlnm.Print_Titles" localSheetId="0">'Environmental Data'!$1:$3</definedName>
    <definedName name="_xlnm.Print_Titles" localSheetId="2">'Supplemental Data'!$1:$3</definedName>
    <definedName name="_xlnm.Print_Titles" localSheetId="1">'Workforce Statistics'!$1:$3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6" i="7" l="1"/>
  <c r="K76" i="7"/>
  <c r="L76" i="7"/>
  <c r="K27" i="7"/>
  <c r="L27" i="7"/>
  <c r="E27" i="7"/>
  <c r="F27" i="7"/>
  <c r="D27" i="7"/>
  <c r="E35" i="7"/>
  <c r="F35" i="7"/>
  <c r="D35" i="7"/>
  <c r="E21" i="7"/>
  <c r="F21" i="7"/>
  <c r="D21" i="7"/>
  <c r="E15" i="7"/>
  <c r="F15" i="7"/>
  <c r="D15" i="7"/>
  <c r="E9" i="7"/>
  <c r="F9" i="7"/>
  <c r="D9" i="7"/>
  <c r="F58" i="6" l="1"/>
  <c r="K15" i="7" l="1"/>
  <c r="L15" i="7"/>
  <c r="J15" i="7"/>
  <c r="J27" i="7"/>
  <c r="C58" i="6" l="1"/>
  <c r="D58" i="6"/>
  <c r="E58" i="6"/>
  <c r="L14" i="7"/>
  <c r="J14" i="7" l="1"/>
  <c r="K14" i="7"/>
  <c r="F68" i="6"/>
  <c r="E112" i="6" l="1"/>
  <c r="F112" i="6" s="1"/>
  <c r="E111" i="6"/>
  <c r="F111" i="6" s="1"/>
  <c r="E110" i="6"/>
  <c r="F110" i="6" s="1"/>
  <c r="D106" i="6"/>
  <c r="C106" i="6"/>
  <c r="E105" i="6"/>
  <c r="E104" i="6"/>
  <c r="E103" i="6"/>
  <c r="E102" i="6"/>
  <c r="D100" i="6"/>
  <c r="C100" i="6"/>
  <c r="E97" i="6"/>
  <c r="E96" i="6"/>
  <c r="D94" i="6"/>
  <c r="C94" i="6"/>
  <c r="E93" i="6"/>
  <c r="E92" i="6"/>
  <c r="E91" i="6"/>
  <c r="E90" i="6"/>
  <c r="F85" i="6"/>
  <c r="E85" i="6"/>
  <c r="D85" i="6"/>
  <c r="E68" i="6"/>
  <c r="D68" i="6"/>
  <c r="C68" i="6"/>
  <c r="E67" i="6"/>
  <c r="D67" i="6"/>
  <c r="C67" i="6"/>
  <c r="F28" i="6"/>
  <c r="E94" i="6" l="1"/>
  <c r="F91" i="6" s="1"/>
  <c r="E106" i="6"/>
  <c r="F102" i="6" s="1"/>
  <c r="E100" i="6"/>
  <c r="F97" i="6" s="1"/>
  <c r="F105" i="6" l="1"/>
  <c r="F104" i="6"/>
  <c r="F103" i="6"/>
  <c r="F90" i="6"/>
  <c r="F92" i="6"/>
  <c r="F93" i="6"/>
  <c r="F96" i="6"/>
  <c r="F99" i="6"/>
  <c r="F106" i="6" l="1"/>
  <c r="F100" i="6"/>
  <c r="F94" i="6"/>
  <c r="F8" i="6"/>
  <c r="F10" i="6" s="1"/>
  <c r="L26" i="7"/>
  <c r="E23" i="1"/>
  <c r="E8" i="6" l="1"/>
  <c r="E10" i="6" s="1"/>
  <c r="D8" i="6"/>
  <c r="D10" i="6" s="1"/>
  <c r="E51" i="6" l="1"/>
  <c r="D51" i="6"/>
  <c r="E47" i="6"/>
  <c r="D47" i="6"/>
  <c r="L35" i="7" l="1"/>
  <c r="D23" i="1"/>
  <c r="C23" i="1"/>
  <c r="J26" i="7" l="1"/>
  <c r="K26" i="7"/>
  <c r="K35" i="7"/>
  <c r="F51" i="6" l="1"/>
  <c r="C51" i="6"/>
  <c r="F47" i="6"/>
  <c r="J35" i="7" l="1"/>
  <c r="C8" i="6" l="1"/>
  <c r="C10" i="6" s="1"/>
  <c r="C47" i="6" l="1"/>
</calcChain>
</file>

<file path=xl/sharedStrings.xml><?xml version="1.0" encoding="utf-8"?>
<sst xmlns="http://schemas.openxmlformats.org/spreadsheetml/2006/main" count="460" uniqueCount="295">
  <si>
    <t>Environmental Data</t>
  </si>
  <si>
    <t>https://www.nisource.com/company/sustainability/reports-and-policies</t>
  </si>
  <si>
    <t>Posted:  6/27/2024</t>
  </si>
  <si>
    <t>Ash and Gypsum Generated (tons)</t>
  </si>
  <si>
    <t>2005 (baseline)</t>
  </si>
  <si>
    <t>2030 Target</t>
  </si>
  <si>
    <t>Fly Ash</t>
  </si>
  <si>
    <t>**100% reduction from 2005</t>
  </si>
  <si>
    <t>Bottom Ash</t>
  </si>
  <si>
    <t>Total Ash</t>
  </si>
  <si>
    <t>Gypsum</t>
  </si>
  <si>
    <t>Total Ash and Gypsum</t>
  </si>
  <si>
    <r>
      <t>Ash and Gypsum Reused/Recycled</t>
    </r>
    <r>
      <rPr>
        <b/>
        <vertAlign val="superscript"/>
        <sz val="11"/>
        <color theme="1"/>
        <rFont val="Calibri"/>
        <family val="2"/>
        <scheme val="minor"/>
      </rPr>
      <t>1</t>
    </r>
    <r>
      <rPr>
        <b/>
        <sz val="11"/>
        <color theme="1"/>
        <rFont val="Calibri"/>
        <family val="2"/>
        <scheme val="minor"/>
      </rPr>
      <t xml:space="preserve"> (tons)</t>
    </r>
  </si>
  <si>
    <t>Ash and Gypsum Reused/Recycled</t>
  </si>
  <si>
    <t>1 Excludes on-site use and storage</t>
  </si>
  <si>
    <r>
      <t>Electric Generation Carbon Intensity (lb CO2e/MWh</t>
    </r>
    <r>
      <rPr>
        <b/>
        <vertAlign val="subscript"/>
        <sz val="11"/>
        <color theme="1"/>
        <rFont val="Calibri"/>
        <family val="2"/>
        <scheme val="minor"/>
      </rPr>
      <t>net</t>
    </r>
    <r>
      <rPr>
        <b/>
        <sz val="11"/>
        <color theme="1"/>
        <rFont val="Calibri"/>
        <family val="2"/>
        <scheme val="minor"/>
      </rPr>
      <t>)</t>
    </r>
  </si>
  <si>
    <r>
      <t>NIPSCO Utility Average Emissions Rate</t>
    </r>
    <r>
      <rPr>
        <vertAlign val="superscript"/>
        <sz val="11"/>
        <color theme="1"/>
        <rFont val="Calibri"/>
        <family val="2"/>
        <scheme val="minor"/>
      </rPr>
      <t>2</t>
    </r>
  </si>
  <si>
    <t>not available</t>
  </si>
  <si>
    <r>
      <t>NIPSCO Utility Specific Residual Mix Emissions Rate</t>
    </r>
    <r>
      <rPr>
        <vertAlign val="superscript"/>
        <sz val="11"/>
        <color theme="1"/>
        <rFont val="Calibri"/>
        <family val="2"/>
        <scheme val="minor"/>
      </rPr>
      <t>3</t>
    </r>
  </si>
  <si>
    <t>2 The Utility Average Emissions Rate is the average CO2 lbs per MWh of electricity delivered to customers, including from all owned generation and energy purchases.
3 The Utility Specific Residual Mix Emissions Rate is the average CO2 lbs per MWh of electricity delivered to customers, including generation for which attributes are retained by the utility and retired in the reporting year, with accounting adjustments made for specified green energy products where another entity owns the renewable attributes.</t>
  </si>
  <si>
    <t>Electric Generation Key Performance Indicators</t>
  </si>
  <si>
    <r>
      <t>NO</t>
    </r>
    <r>
      <rPr>
        <vertAlign val="subscript"/>
        <sz val="11"/>
        <color theme="1"/>
        <rFont val="Calibri"/>
        <family val="2"/>
        <scheme val="minor"/>
      </rPr>
      <t>x</t>
    </r>
    <r>
      <rPr>
        <sz val="11"/>
        <color theme="1"/>
        <rFont val="Calibri"/>
        <family val="2"/>
        <scheme val="minor"/>
      </rPr>
      <t xml:space="preserve"> Emissions (tons)</t>
    </r>
  </si>
  <si>
    <t>**99% reduction from 2005</t>
  </si>
  <si>
    <r>
      <t>NO</t>
    </r>
    <r>
      <rPr>
        <vertAlign val="subscript"/>
        <sz val="11"/>
        <color theme="1"/>
        <rFont val="Calibri"/>
        <family val="2"/>
        <scheme val="minor"/>
      </rPr>
      <t>x</t>
    </r>
    <r>
      <rPr>
        <sz val="11"/>
        <color theme="1"/>
        <rFont val="Calibri"/>
        <family val="2"/>
        <scheme val="minor"/>
      </rPr>
      <t xml:space="preserve"> Emission Rate (lbs/MWh</t>
    </r>
    <r>
      <rPr>
        <vertAlign val="subscript"/>
        <sz val="11"/>
        <color theme="1"/>
        <rFont val="Calibri"/>
        <family val="2"/>
        <scheme val="minor"/>
      </rPr>
      <t>net</t>
    </r>
    <r>
      <rPr>
        <sz val="11"/>
        <color theme="1"/>
        <rFont val="Calibri"/>
        <family val="2"/>
        <scheme val="minor"/>
      </rPr>
      <t>)</t>
    </r>
  </si>
  <si>
    <r>
      <t>SO</t>
    </r>
    <r>
      <rPr>
        <vertAlign val="subscript"/>
        <sz val="11"/>
        <color theme="1"/>
        <rFont val="Calibri"/>
        <family val="2"/>
        <scheme val="minor"/>
      </rPr>
      <t>2</t>
    </r>
    <r>
      <rPr>
        <sz val="11"/>
        <color theme="1"/>
        <rFont val="Calibri"/>
        <family val="2"/>
        <scheme val="minor"/>
      </rPr>
      <t xml:space="preserve"> Emissions (tons)</t>
    </r>
  </si>
  <si>
    <r>
      <t>SO</t>
    </r>
    <r>
      <rPr>
        <vertAlign val="subscript"/>
        <sz val="11"/>
        <color theme="1"/>
        <rFont val="Calibri"/>
        <family val="2"/>
        <scheme val="minor"/>
      </rPr>
      <t>2</t>
    </r>
    <r>
      <rPr>
        <sz val="11"/>
        <color theme="1"/>
        <rFont val="Calibri"/>
        <family val="2"/>
        <scheme val="minor"/>
      </rPr>
      <t xml:space="preserve"> Emission Rate (lbs/MWh</t>
    </r>
    <r>
      <rPr>
        <vertAlign val="subscript"/>
        <sz val="11"/>
        <color theme="1"/>
        <rFont val="Calibri"/>
        <family val="2"/>
        <scheme val="minor"/>
      </rPr>
      <t>net</t>
    </r>
    <r>
      <rPr>
        <sz val="11"/>
        <color theme="1"/>
        <rFont val="Calibri"/>
        <family val="2"/>
        <scheme val="minor"/>
      </rPr>
      <t>)</t>
    </r>
  </si>
  <si>
    <t>VOC Emissions (tons)</t>
  </si>
  <si>
    <t>Mercury Emissions (tons)</t>
  </si>
  <si>
    <t>Dust Emissions (tons)</t>
  </si>
  <si>
    <r>
      <t>CO</t>
    </r>
    <r>
      <rPr>
        <vertAlign val="subscript"/>
        <sz val="11"/>
        <color theme="1"/>
        <rFont val="Calibri"/>
        <family val="2"/>
        <scheme val="minor"/>
      </rPr>
      <t>2</t>
    </r>
    <r>
      <rPr>
        <sz val="11"/>
        <color theme="1"/>
        <rFont val="Calibri"/>
        <family val="2"/>
        <scheme val="minor"/>
      </rPr>
      <t xml:space="preserve"> Emissions (tons)</t>
    </r>
  </si>
  <si>
    <t>**90% reduction from 2005</t>
  </si>
  <si>
    <t>Electric Generation Fuel Consumption</t>
  </si>
  <si>
    <t>Coal (tons)</t>
  </si>
  <si>
    <t>Natural Gas (thousand cubic feet)</t>
  </si>
  <si>
    <r>
      <t>Enforcement Actions</t>
    </r>
    <r>
      <rPr>
        <b/>
        <vertAlign val="superscript"/>
        <sz val="11"/>
        <color theme="1"/>
        <rFont val="Calibri"/>
        <family val="2"/>
        <scheme val="minor"/>
      </rPr>
      <t>4</t>
    </r>
  </si>
  <si>
    <t>Number of Enforcement Actions</t>
  </si>
  <si>
    <t>4 Enforcement Action: Formal action by local, state or federal agency</t>
  </si>
  <si>
    <t>Direct and Indirect GHG Emissions (metric tons CO2e)</t>
  </si>
  <si>
    <t>Scope 1</t>
  </si>
  <si>
    <t>2040 Goal</t>
  </si>
  <si>
    <t xml:space="preserve">Electric Generation </t>
  </si>
  <si>
    <r>
      <t>Gas Distribution</t>
    </r>
    <r>
      <rPr>
        <vertAlign val="superscript"/>
        <sz val="11"/>
        <color theme="1"/>
        <rFont val="Calibri"/>
        <family val="2"/>
        <scheme val="minor"/>
      </rPr>
      <t>5</t>
    </r>
  </si>
  <si>
    <r>
      <t>Electric Transmission &amp; Distribution (SF</t>
    </r>
    <r>
      <rPr>
        <vertAlign val="subscript"/>
        <sz val="11"/>
        <color theme="1"/>
        <rFont val="Calibri"/>
        <family val="2"/>
        <scheme val="minor"/>
      </rPr>
      <t>6</t>
    </r>
    <r>
      <rPr>
        <sz val="11"/>
        <color theme="1"/>
        <rFont val="Calibri"/>
        <family val="2"/>
        <scheme val="minor"/>
      </rPr>
      <t xml:space="preserve">) </t>
    </r>
  </si>
  <si>
    <r>
      <t>Mobile</t>
    </r>
    <r>
      <rPr>
        <vertAlign val="superscript"/>
        <sz val="11"/>
        <color theme="1"/>
        <rFont val="Calibri"/>
        <family val="2"/>
        <scheme val="minor"/>
      </rPr>
      <t>6</t>
    </r>
  </si>
  <si>
    <t>Building Energy - Natural Gas Heating</t>
  </si>
  <si>
    <t>Total Scope 1</t>
  </si>
  <si>
    <t>**Net zero (scopes 1 and 2)</t>
  </si>
  <si>
    <t>Scope 2</t>
  </si>
  <si>
    <t>Building Energy - Electric</t>
  </si>
  <si>
    <t>Electric Transmission &amp; Distribution (line losses)</t>
  </si>
  <si>
    <t>Total Scope 2</t>
  </si>
  <si>
    <t>Select Scope 3</t>
  </si>
  <si>
    <r>
      <rPr>
        <b/>
        <sz val="11"/>
        <color rgb="FF000000"/>
        <rFont val="Calibri"/>
        <family val="2"/>
        <scheme val="minor"/>
      </rPr>
      <t>Category 3</t>
    </r>
    <r>
      <rPr>
        <sz val="11"/>
        <color rgb="FF000000"/>
        <rFont val="Calibri"/>
        <family val="2"/>
        <scheme val="minor"/>
      </rPr>
      <t xml:space="preserve"> - Fuel- and Energy-Related Activities (not included in scopes 1 or 2)</t>
    </r>
  </si>
  <si>
    <t>Purchased Power (excluding line losses)</t>
  </si>
  <si>
    <r>
      <t>Gas Distribution Upstream</t>
    </r>
    <r>
      <rPr>
        <vertAlign val="superscript"/>
        <sz val="11"/>
        <color theme="1"/>
        <rFont val="Calibri"/>
        <family val="2"/>
        <scheme val="minor"/>
      </rPr>
      <t>7</t>
    </r>
  </si>
  <si>
    <r>
      <t>Electric Generation Upstream</t>
    </r>
    <r>
      <rPr>
        <vertAlign val="superscript"/>
        <sz val="11"/>
        <color theme="1"/>
        <rFont val="Calibri"/>
        <family val="2"/>
        <scheme val="minor"/>
      </rPr>
      <t>8</t>
    </r>
  </si>
  <si>
    <r>
      <rPr>
        <b/>
        <sz val="11"/>
        <color theme="1"/>
        <rFont val="Calibri"/>
        <family val="2"/>
        <scheme val="minor"/>
      </rPr>
      <t>Category 11</t>
    </r>
    <r>
      <rPr>
        <sz val="11"/>
        <color theme="1"/>
        <rFont val="Calibri"/>
        <family val="2"/>
        <scheme val="minor"/>
      </rPr>
      <t xml:space="preserve"> - Use of Sold Products</t>
    </r>
    <r>
      <rPr>
        <vertAlign val="superscript"/>
        <sz val="11"/>
        <color theme="1"/>
        <rFont val="Calibri"/>
        <family val="2"/>
        <scheme val="minor"/>
      </rPr>
      <t>9</t>
    </r>
  </si>
  <si>
    <t>Total Select Scope 3</t>
  </si>
  <si>
    <t>Other</t>
  </si>
  <si>
    <r>
      <t>Gas Customer End-Use from Gas Delivered but Not Owned by NiSource</t>
    </r>
    <r>
      <rPr>
        <vertAlign val="superscript"/>
        <sz val="11"/>
        <color rgb="FF000000"/>
        <rFont val="Calibri"/>
        <family val="2"/>
        <scheme val="minor"/>
      </rPr>
      <t>10</t>
    </r>
  </si>
  <si>
    <t>5 Includes emissions from fugitive, vented, combustion, LNG, LPG, and storage sources. Emission factors are from EPA’s Inventory of U.S. GHG Emissions and Sinks.
6 Mobile emissions for 2005 are estimated.
7 Upstream emissions from natural gas production, gathering and boosting, processing, transmission and storage for gas supplied by NiSource.
8 Upstream emissions from fuel used for electric generation (coal production, rail transportation, natural gas production, gathering and boosting, processing, transmission and storage).
9 Emissions for gas customer end-use from gas owned and delivered by NiSource.
10 Emissions from gas customer end-use from gas delivered but not owned by NiSource (consistent with the WRI/WBCSD Corporate Value Chain (Scope 3) Accounting and Reporting Standard).</t>
  </si>
  <si>
    <t>Electric Generation Water Usage</t>
  </si>
  <si>
    <t>Withdrawal (million gallons)</t>
  </si>
  <si>
    <t>Return (million gallons)</t>
  </si>
  <si>
    <t>Consumption (million gallons)</t>
  </si>
  <si>
    <t>% Returned</t>
  </si>
  <si>
    <t>Natural Gas Sustainability Initiative (NGSI) Methane Emissions Intensity Protocol</t>
  </si>
  <si>
    <t>Total Methane Emissions, GHGRP emission factors (metric tons)</t>
  </si>
  <si>
    <t>Not available</t>
  </si>
  <si>
    <t>Total Methane Emissions, GHG Inventory (GHGI) emission factors (metric tons)</t>
  </si>
  <si>
    <t>Natural Gas Delivered to End Users, As Reported (thousand scf)</t>
  </si>
  <si>
    <t>Natural Gas Delivered to End Users, Normalized (thousand scf)</t>
  </si>
  <si>
    <t>Methane Content of Delivered Natural Gas, Reported (%)</t>
  </si>
  <si>
    <t>Methane Content of Delivered Natural Gas, Normalized (%)</t>
  </si>
  <si>
    <t>NGSI Methane Emissions Intensity, GHGRP emission factors (%)</t>
  </si>
  <si>
    <t>Normalized NGSI Methane Emissions Intensity, GHGRP emission factors (%)</t>
  </si>
  <si>
    <t>NGSI Methane Emissions Intensity, GHGI emission factors (%)</t>
  </si>
  <si>
    <t>Normalized NGSI Methane Emissions Intensity, GHGI emission factors (%)</t>
  </si>
  <si>
    <t>Total acres of habitat protected, enhanced, or restored that supports natural habitat and biodiversity 
(cumulative)</t>
  </si>
  <si>
    <t>Voluntary</t>
  </si>
  <si>
    <t>Required for Mitigation</t>
  </si>
  <si>
    <t>Total</t>
  </si>
  <si>
    <t>Waste (tons)</t>
  </si>
  <si>
    <r>
      <t xml:space="preserve">Total waste by type and disposal method
</t>
    </r>
    <r>
      <rPr>
        <sz val="9"/>
        <color theme="0"/>
        <rFont val="Calibri"/>
        <family val="2"/>
        <scheme val="minor"/>
      </rPr>
      <t>Excludes coal combustion byproducts and MGP legacy site remediation waste</t>
    </r>
  </si>
  <si>
    <t>Hazardous</t>
  </si>
  <si>
    <t>Non-hazardous</t>
  </si>
  <si>
    <t>% of Total</t>
  </si>
  <si>
    <r>
      <t>Landfilled (includes treated waste)</t>
    </r>
    <r>
      <rPr>
        <vertAlign val="superscript"/>
        <sz val="11"/>
        <color theme="1"/>
        <rFont val="Calibri"/>
        <family val="2"/>
        <scheme val="minor"/>
      </rPr>
      <t>11</t>
    </r>
  </si>
  <si>
    <r>
      <t>Reused/Recycled</t>
    </r>
    <r>
      <rPr>
        <vertAlign val="superscript"/>
        <sz val="11"/>
        <color theme="1"/>
        <rFont val="Calibri"/>
        <family val="2"/>
        <scheme val="minor"/>
      </rPr>
      <t>12</t>
    </r>
  </si>
  <si>
    <t>Injection</t>
  </si>
  <si>
    <t>Incineration</t>
  </si>
  <si>
    <t>11 Includes waste sent to a Treatment, Storage, and Disposal Facility (TSDF), waste treated and placed into Subtitle C landfill, and waste placed into a Subtitle D landfill.
12 Includes waste sent to a wastewater treatment facility, fuel waste that was treated for reuse, oil waste sent to an oil marketer for treatment and reuse, universal waste that was recycled, scrap metal that was recycled, and waste to fuel cement kilns.</t>
  </si>
  <si>
    <t>Estimated Trash / Municipal Waste (tons)</t>
  </si>
  <si>
    <t>Recycled</t>
  </si>
  <si>
    <t>Landfilled</t>
  </si>
  <si>
    <t>% Recycled</t>
  </si>
  <si>
    <t>Wind and Solar Energy Generated by Customers</t>
  </si>
  <si>
    <t>Annual Feed-In-Tariff Production (kWh)</t>
  </si>
  <si>
    <t>**This report contains "forward-looking statements" which may cause our results to differ materially. All forward-looking statements should be considered in the context of the risk and other factors detailed from time to time in our Securities and Exchange Commission ("SEC") filings. Forward-looking statements should be read in conjunction with "FORWARD-LOOKING STATEMENTS AND INFORMATION" and "RISK FACTORS" sections of our most recent Form 10-K and as updated in other reports we file with the SEC, which can be found on our website.</t>
  </si>
  <si>
    <t>Workforce Statistics</t>
  </si>
  <si>
    <t>Board of Directors</t>
  </si>
  <si>
    <t>Management Team* - Race/Ethnicity</t>
  </si>
  <si>
    <t>Male</t>
  </si>
  <si>
    <t>American Indian/Alaska Native</t>
  </si>
  <si>
    <t>Female</t>
  </si>
  <si>
    <t>Asian</t>
  </si>
  <si>
    <t>Minority</t>
  </si>
  <si>
    <t>Black/African American</t>
  </si>
  <si>
    <t>Hispanic/Latino</t>
  </si>
  <si>
    <t>Board of Directors figures are as reported in our annual reports</t>
  </si>
  <si>
    <t>Native Hawaiian/Oth Pac Island</t>
  </si>
  <si>
    <t>Executive Leadership</t>
  </si>
  <si>
    <t>Not Specified</t>
  </si>
  <si>
    <t>Two or More Races</t>
  </si>
  <si>
    <t>White</t>
  </si>
  <si>
    <t>Minority (sum of non-white)</t>
  </si>
  <si>
    <t>Management Team* - Gender</t>
  </si>
  <si>
    <t>Employees* - Race/Ethnicity</t>
  </si>
  <si>
    <t>Not Declared</t>
  </si>
  <si>
    <t>Employees* - Gender</t>
  </si>
  <si>
    <t>Employees* - Status, Gender</t>
  </si>
  <si>
    <t>Regular</t>
  </si>
  <si>
    <t>Full-time</t>
  </si>
  <si>
    <t>Temporary</t>
  </si>
  <si>
    <t>Part-time</t>
  </si>
  <si>
    <t>Generations Represented*</t>
  </si>
  <si>
    <t>Freedom of Association</t>
  </si>
  <si>
    <t>Traditionalists (1928-1945)</t>
  </si>
  <si>
    <t>Baby Boomers (1946-1964)</t>
  </si>
  <si>
    <t>% of Employees Represented by an Independent Trade Union or Covered by Collective Bargaining Agreements</t>
  </si>
  <si>
    <t>Generation X (1965-1980)</t>
  </si>
  <si>
    <t>Millennials/Generation Y (1981-1996)</t>
  </si>
  <si>
    <t>Generation Z (1997-2012)</t>
  </si>
  <si>
    <t>* Does not include employees on leaves of absence.</t>
  </si>
  <si>
    <t>Employees - State of Residence, Gender</t>
  </si>
  <si>
    <t>Employees - State of Residence, Gender (con't)</t>
  </si>
  <si>
    <t>AL</t>
  </si>
  <si>
    <t>NC</t>
  </si>
  <si>
    <t>AZ</t>
  </si>
  <si>
    <t>NH</t>
  </si>
  <si>
    <t>CT</t>
  </si>
  <si>
    <t>NJ</t>
  </si>
  <si>
    <t>DC</t>
  </si>
  <si>
    <t>NY</t>
  </si>
  <si>
    <t xml:space="preserve">DE </t>
  </si>
  <si>
    <t>OH</t>
  </si>
  <si>
    <t>FL</t>
  </si>
  <si>
    <t>Not declared</t>
  </si>
  <si>
    <t>PA</t>
  </si>
  <si>
    <t>GA</t>
  </si>
  <si>
    <t>ID</t>
  </si>
  <si>
    <t>SC</t>
  </si>
  <si>
    <t>IL</t>
  </si>
  <si>
    <t>SD</t>
  </si>
  <si>
    <t>IN</t>
  </si>
  <si>
    <t>TN</t>
  </si>
  <si>
    <t>TX</t>
  </si>
  <si>
    <t>KY</t>
  </si>
  <si>
    <t>VA</t>
  </si>
  <si>
    <t>MA</t>
  </si>
  <si>
    <t>VT</t>
  </si>
  <si>
    <t>MD</t>
  </si>
  <si>
    <t>WI</t>
  </si>
  <si>
    <t>MI</t>
  </si>
  <si>
    <t>WV</t>
  </si>
  <si>
    <t>Safety</t>
  </si>
  <si>
    <t>Current Forward-Looking Milestone</t>
  </si>
  <si>
    <t>`</t>
  </si>
  <si>
    <t>Employee Days Away Restricted or Transferred (DART) Rate and Industry Quartile</t>
  </si>
  <si>
    <t>0.98
Second Quartile</t>
  </si>
  <si>
    <t>0.78
Second Quartile</t>
  </si>
  <si>
    <t>0.65 
Second Quartile</t>
  </si>
  <si>
    <t xml:space="preserve">**Top Decile by 2026 </t>
  </si>
  <si>
    <t>Employee Total Recordable Injury Rate (OSHA rate) and Industry Quartile</t>
  </si>
  <si>
    <t>1.35
Second Quartile</t>
  </si>
  <si>
    <t>1.23
Second Quartile</t>
  </si>
  <si>
    <t>1.09
First Quartile</t>
  </si>
  <si>
    <t>Employee Preventable Vehicle Collisions (PVCs) and Industry Quartile</t>
  </si>
  <si>
    <t>1.91
First Quartile</t>
  </si>
  <si>
    <t>1.74
First Quartile</t>
  </si>
  <si>
    <t>1.49
First Quartile</t>
  </si>
  <si>
    <t>Employee Fatalities (On the Job)</t>
  </si>
  <si>
    <t>Zero</t>
  </si>
  <si>
    <r>
      <t>Employees Trained in Safety</t>
    </r>
    <r>
      <rPr>
        <vertAlign val="superscript"/>
        <sz val="11"/>
        <color theme="1"/>
        <rFont val="Calibri"/>
        <family val="2"/>
        <scheme val="minor"/>
      </rPr>
      <t>1</t>
    </r>
  </si>
  <si>
    <t>Facility Damages per 1,000 Locates</t>
  </si>
  <si>
    <t>**Top Quartile</t>
  </si>
  <si>
    <t>Emergency Response Time (&lt; 45 minutes)</t>
  </si>
  <si>
    <t>**97% of Emergency Response &lt; 45 minutes</t>
  </si>
  <si>
    <r>
      <t>Contractor DART Rate</t>
    </r>
    <r>
      <rPr>
        <vertAlign val="superscript"/>
        <sz val="11"/>
        <color theme="1"/>
        <rFont val="Calibri"/>
        <family val="2"/>
        <scheme val="minor"/>
      </rPr>
      <t>2</t>
    </r>
  </si>
  <si>
    <t>**10% improvement over prior 3 year performance</t>
  </si>
  <si>
    <r>
      <t>Contractor Total Recordable Injury Rate (OSHA rate)</t>
    </r>
    <r>
      <rPr>
        <vertAlign val="superscript"/>
        <sz val="11"/>
        <color theme="1"/>
        <rFont val="Calibri"/>
        <family val="2"/>
        <scheme val="minor"/>
      </rPr>
      <t>2</t>
    </r>
  </si>
  <si>
    <r>
      <t>Contractor Fatalities (On the Job)</t>
    </r>
    <r>
      <rPr>
        <vertAlign val="superscript"/>
        <sz val="11"/>
        <color theme="1"/>
        <rFont val="Calibri"/>
        <family val="2"/>
        <scheme val="minor"/>
      </rPr>
      <t>2</t>
    </r>
  </si>
  <si>
    <t xml:space="preserve">1 Includes contingent employees
2 Includes subcontractors
</t>
  </si>
  <si>
    <t>Customer</t>
  </si>
  <si>
    <t>J.D. Power Residential Score</t>
  </si>
  <si>
    <t>Second Quartile</t>
  </si>
  <si>
    <t>On-Time Appointment Rate</t>
  </si>
  <si>
    <t>LIHEAP Funding</t>
  </si>
  <si>
    <t>$44.8 million</t>
  </si>
  <si>
    <t>$116.4 million</t>
  </si>
  <si>
    <t>$61.1 million</t>
  </si>
  <si>
    <t>Energy Efficiency - Participation - Gas</t>
  </si>
  <si>
    <r>
      <t>Energy Efficiency - Participation - Electric</t>
    </r>
    <r>
      <rPr>
        <vertAlign val="superscript"/>
        <sz val="11"/>
        <color theme="1"/>
        <rFont val="Calibri"/>
        <family val="2"/>
        <scheme val="minor"/>
      </rPr>
      <t>3</t>
    </r>
  </si>
  <si>
    <r>
      <t>Energy Efficiency - Participation - Gas and Electric</t>
    </r>
    <r>
      <rPr>
        <vertAlign val="superscript"/>
        <sz val="11"/>
        <color theme="1"/>
        <rFont val="Calibri"/>
        <family val="2"/>
        <scheme val="minor"/>
      </rPr>
      <t>3</t>
    </r>
  </si>
  <si>
    <t>Energy Efficiency - Gas (therms)</t>
  </si>
  <si>
    <t>Energy Efficiency - Electric (MWh)</t>
  </si>
  <si>
    <t>Energy Efficiency (Dollars Saved)</t>
  </si>
  <si>
    <t>Substantiated Customer Privacy or Loss of Data Which Required Notification</t>
  </si>
  <si>
    <t>Customer Average Interruption Index (CAIDI)</t>
  </si>
  <si>
    <t>165 minutes</t>
  </si>
  <si>
    <t>150 minutes</t>
  </si>
  <si>
    <t>171 minutes</t>
  </si>
  <si>
    <t>Number of Customers - Gas</t>
  </si>
  <si>
    <t>Number of Customers - Electric</t>
  </si>
  <si>
    <t>New Customer Additions - Gas (Net)</t>
  </si>
  <si>
    <t>Percentage of Satisfied Customers</t>
  </si>
  <si>
    <t>Percentage of Customers Surveyed for Satisfaction</t>
  </si>
  <si>
    <t>3 Figures exclude electric lighting program participation</t>
  </si>
  <si>
    <t>Investment/ Service Integrity</t>
  </si>
  <si>
    <t>Capital Investment</t>
  </si>
  <si>
    <t>$1.90 billion</t>
  </si>
  <si>
    <t>$2.60 billion</t>
  </si>
  <si>
    <t>$3.60 billion</t>
  </si>
  <si>
    <t>**$3.3 - $3.5 billion in 2024</t>
  </si>
  <si>
    <t>Total Shareholder Return</t>
  </si>
  <si>
    <t>Stock Price Appreciation</t>
  </si>
  <si>
    <t>Miles of Priority Pipe Retired</t>
  </si>
  <si>
    <t>System Average Interruption Frequency Index (SAIFI)</t>
  </si>
  <si>
    <t>Equivalent Forced Outage Rate (EFOR)</t>
  </si>
  <si>
    <t>Best Place to Work</t>
  </si>
  <si>
    <t>Employee Engagement</t>
  </si>
  <si>
    <t>Employees Recommend NiSource as a Great Place to Work</t>
  </si>
  <si>
    <t>Investigated Ethics Cases</t>
  </si>
  <si>
    <t>Substantiated Ethics Cases</t>
  </si>
  <si>
    <t>Corruption or Human Rights Violations</t>
  </si>
  <si>
    <t>Average Time to Close an Ethics Case</t>
  </si>
  <si>
    <t>39 days</t>
  </si>
  <si>
    <t>33 days</t>
  </si>
  <si>
    <t>38 days</t>
  </si>
  <si>
    <t>Dollars for Doers Volunteer Hours</t>
  </si>
  <si>
    <t>Dollars for Doers Money Donated</t>
  </si>
  <si>
    <t>Total Donations (NiSource Charitable Foundation)</t>
  </si>
  <si>
    <t>$6.8 million</t>
  </si>
  <si>
    <t>$7 million</t>
  </si>
  <si>
    <t>$7.6 million</t>
  </si>
  <si>
    <t>Training &amp; Development</t>
  </si>
  <si>
    <t>Average Amount Spent per Full Time-Employee on Training and Development</t>
  </si>
  <si>
    <t>N/A</t>
  </si>
  <si>
    <t>Total Annual Training Hours</t>
  </si>
  <si>
    <t>Average Training Hours per Employee</t>
  </si>
  <si>
    <t>Average Training Days per Employee</t>
  </si>
  <si>
    <t>Average Training Hours per Full-Time Employee</t>
  </si>
  <si>
    <t>Percent of Employees Trained on Health and Safety Standards - MSCI</t>
  </si>
  <si>
    <t>**This report contains “forward-looking statements” which may cause our results to differ materially. All forward-looking statements should be considered in the context of the risk and other factors detailed from time to time in our Securities and Exchange Commission (“SEC”) filings. Forward-looking statements should be read in conjunction with “FORWARD-LOOKING STATEMENTS AND INFORMATION” and “RISK FACTORS” sections of our most recent Form 10-K and as updated in other reports we file with the SEC, which can be found on our website.</t>
  </si>
  <si>
    <t>Supplemental Sustainability Data*</t>
  </si>
  <si>
    <t>Scope/Data Coverage</t>
  </si>
  <si>
    <t>The data in this report represents our total operations across NiSource.</t>
  </si>
  <si>
    <t>Definitions</t>
  </si>
  <si>
    <t>Customer Average Interruption Duration Index (CAIDI):</t>
  </si>
  <si>
    <t>The average duration of a sustained outage for those customers that experience one.</t>
  </si>
  <si>
    <t>Customer Satisfaction:</t>
  </si>
  <si>
    <t xml:space="preserve">This metric is based on a third-party customer survey measuring the percent of local distribution company customers who say we met or exceeded their expectations in a recent interaction. </t>
  </si>
  <si>
    <t xml:space="preserve">Days Away Restricted or Transferred (DART) Rate: </t>
  </si>
  <si>
    <t>The number of OSHA recordable incidents that resulted in lost time, restricted or transferred to other work incidents for every 200,000 hours worked (or approximately per every 100 employees).</t>
  </si>
  <si>
    <t xml:space="preserve">Emergency Response Time (&lt; 45 minutes): </t>
  </si>
  <si>
    <t>The percent of the time responding to an emergency (odor of gas) in less than 45 minutes.</t>
  </si>
  <si>
    <t>Enforcement Action:</t>
  </si>
  <si>
    <t>Formal action by local, state or federal agency.</t>
  </si>
  <si>
    <t>Equivalent Forced Outage Rate (EFOR):</t>
  </si>
  <si>
    <t>A measure of the amount of time a generating unit was either offline or derated (when it was not supposed to be) compared to the number of hours the unit should have been online.</t>
  </si>
  <si>
    <t xml:space="preserve">Facility Damages per 1,000 Locates: </t>
  </si>
  <si>
    <t>The number of excavation and demolition damages to underground facilities per one thousand locate requests received through a state one-call center.</t>
  </si>
  <si>
    <t xml:space="preserve">JD Power Residential Score: </t>
  </si>
  <si>
    <t xml:space="preserve">A quarterly survey sent out by J.D. Power that ranks us in many customer service related topics. </t>
  </si>
  <si>
    <t>Miles of Priority Pipe Retired:</t>
  </si>
  <si>
    <t>Miles of retired pipeline classified as “priority” (cast iron and cathodically unprotected steel)</t>
  </si>
  <si>
    <t xml:space="preserve">On-Time Appointment Rate: </t>
  </si>
  <si>
    <t>The percent of customer-generated appointments that are met within the appointment window or according to state regulation, where applicable.</t>
  </si>
  <si>
    <t xml:space="preserve">Total Recordable Injury Rate (OSHA Rate): </t>
  </si>
  <si>
    <t>The number of OSHA recordable incidents for every 200,000 hours worked (or approximately per every 100 employees).</t>
  </si>
  <si>
    <t>Preventable Vehicle Collision Rate:</t>
  </si>
  <si>
    <t>A measure of the number of company vehicle accidents deemed "preventable" under a reasonable standard.</t>
  </si>
  <si>
    <t>System Average Interruption Frequency Index (SAIFI):</t>
  </si>
  <si>
    <t>The average number of sustained interruptions per customer during the year; the total of all electric customer interruption durations divided by the total number of electric customers served.</t>
  </si>
  <si>
    <t>Top Decile:</t>
  </si>
  <si>
    <t>Rated in the top 10 percent of our industry.</t>
  </si>
  <si>
    <t xml:space="preserve">First Quartile: </t>
  </si>
  <si>
    <t>Rated in the top 25 percent of our industry.</t>
  </si>
  <si>
    <t xml:space="preserve">Second Quartile: </t>
  </si>
  <si>
    <t>Rated in the top 50 percent of our industry.</t>
  </si>
  <si>
    <t>Total Diverse Supplier Spend:</t>
  </si>
  <si>
    <t>Percentage of total supplier dollars spent with diverse suppliers.</t>
  </si>
  <si>
    <t>Total Shareholder Return:</t>
  </si>
  <si>
    <t>Stock price appreciation + Annual dividend amount, divided by the year-end closing stock price for the previous year-end.</t>
  </si>
  <si>
    <r>
      <t>*</t>
    </r>
    <r>
      <rPr>
        <vertAlign val="superscript"/>
        <sz val="9"/>
        <color theme="1"/>
        <rFont val="Calibri"/>
        <family val="2"/>
        <scheme val="minor"/>
      </rPr>
      <t xml:space="preserve"> </t>
    </r>
    <r>
      <rPr>
        <sz val="9"/>
        <color theme="1"/>
        <rFont val="Calibri"/>
        <family val="2"/>
        <scheme val="minor"/>
      </rPr>
      <t>At this time, we are not certified to ISO 14001, 18001, 37001, 45001, or OHSAS 18001.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</si>
</sst>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 numFmtId="167" formatCode="&quot;$&quot;#,##0.0_);[Red]\(&quot;$&quot;#,##0.0\)"/>
    <numFmt numFmtId="168" formatCode="&quot;$&quot;#,##0"/>
    <numFmt numFmtId="169" formatCode="0.000%"/>
    <numFmt numFmtId="170" formatCode="0.0"/>
  </numFmts>
  <fonts count="30">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i/>
      <sz val="11"/>
      <name val="Calibri"/>
      <family val="2"/>
      <scheme val="minor"/>
    </font>
    <font>
      <sz val="11"/>
      <name val="Calibri"/>
      <family val="2"/>
      <scheme val="minor"/>
    </font>
    <font>
      <sz val="8"/>
      <name val="Calibri"/>
      <family val="2"/>
      <scheme val="minor"/>
    </font>
    <font>
      <b/>
      <sz val="11"/>
      <color theme="0"/>
      <name val="Calibri"/>
      <family val="2"/>
      <scheme val="minor"/>
    </font>
    <font>
      <i/>
      <sz val="9"/>
      <color theme="1"/>
      <name val="Calibri"/>
      <family val="2"/>
      <scheme val="minor"/>
    </font>
    <font>
      <i/>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b/>
      <vertAlign val="subscript"/>
      <sz val="11"/>
      <color theme="1"/>
      <name val="Calibri"/>
      <family val="2"/>
      <scheme val="minor"/>
    </font>
    <font>
      <sz val="9"/>
      <color theme="1"/>
      <name val="Calibri"/>
      <family val="2"/>
      <scheme val="minor"/>
    </font>
    <font>
      <vertAlign val="subscript"/>
      <sz val="11"/>
      <color theme="1"/>
      <name val="Calibri"/>
      <family val="2"/>
      <scheme val="minor"/>
    </font>
    <font>
      <b/>
      <sz val="11"/>
      <name val="Calibri"/>
      <family val="2"/>
      <scheme val="minor"/>
    </font>
    <font>
      <sz val="11"/>
      <color rgb="FF000000"/>
      <name val="Calibri"/>
      <family val="2"/>
      <scheme val="minor"/>
    </font>
    <font>
      <vertAlign val="superscript"/>
      <sz val="11"/>
      <color rgb="FF000000"/>
      <name val="Calibri"/>
      <family val="2"/>
      <scheme val="minor"/>
    </font>
    <font>
      <i/>
      <vertAlign val="superscript"/>
      <sz val="11"/>
      <color theme="1"/>
      <name val="Calibri"/>
      <family val="2"/>
      <scheme val="minor"/>
    </font>
    <font>
      <sz val="9"/>
      <name val="Calibri"/>
      <family val="2"/>
      <scheme val="minor"/>
    </font>
    <font>
      <b/>
      <sz val="9"/>
      <color theme="1"/>
      <name val="Calibri"/>
      <family val="2"/>
      <scheme val="minor"/>
    </font>
    <font>
      <vertAlign val="superscript"/>
      <sz val="9"/>
      <color theme="1"/>
      <name val="Calibri"/>
      <family val="2"/>
      <scheme val="minor"/>
    </font>
    <font>
      <i/>
      <sz val="10"/>
      <color theme="1"/>
      <name val="Calibri"/>
      <family val="2"/>
      <scheme val="minor"/>
    </font>
    <font>
      <sz val="10"/>
      <color theme="1"/>
      <name val="Calibri"/>
      <family val="2"/>
      <scheme val="minor"/>
    </font>
    <font>
      <b/>
      <sz val="11"/>
      <color rgb="FF000000"/>
      <name val="Calibri"/>
      <family val="2"/>
      <scheme val="minor"/>
    </font>
    <font>
      <sz val="11"/>
      <color theme="10"/>
      <name val="Calibri"/>
      <family val="2"/>
      <scheme val="minor"/>
    </font>
    <font>
      <sz val="11"/>
      <color theme="8"/>
      <name val="Calibri"/>
      <family val="2"/>
      <scheme val="minor"/>
    </font>
    <font>
      <sz val="9"/>
      <color theme="0"/>
      <name val="Calibri"/>
      <family val="2"/>
      <scheme val="minor"/>
    </font>
    <font>
      <i/>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68A0"/>
        <bgColor indexed="64"/>
      </patternFill>
    </fill>
    <fill>
      <patternFill patternType="solid">
        <fgColor rgb="FFFFC72C"/>
        <bgColor indexed="64"/>
      </patternFill>
    </fill>
    <fill>
      <patternFill patternType="solid">
        <fgColor theme="0" tint="-0.249977111117893"/>
        <bgColor indexed="64"/>
      </patternFill>
    </fill>
    <fill>
      <patternFill patternType="solid">
        <fgColor rgb="FFFFC000"/>
        <bgColor indexed="64"/>
      </patternFill>
    </fill>
  </fills>
  <borders count="21">
    <border>
      <left/>
      <right/>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271">
    <xf numFmtId="0" fontId="0" fillId="0" borderId="0" xfId="0"/>
    <xf numFmtId="0" fontId="2" fillId="0" borderId="0" xfId="0" applyFont="1"/>
    <xf numFmtId="0" fontId="0" fillId="0" borderId="0" xfId="0" applyAlignment="1">
      <alignment horizontal="left" indent="1"/>
    </xf>
    <xf numFmtId="0" fontId="0" fillId="0" borderId="0" xfId="0" applyAlignment="1">
      <alignment horizontal="right" vertical="center" indent="1"/>
    </xf>
    <xf numFmtId="0" fontId="3" fillId="0" borderId="0" xfId="4" applyBorder="1" applyAlignment="1"/>
    <xf numFmtId="0" fontId="2" fillId="0" borderId="0" xfId="0" applyFont="1" applyAlignment="1">
      <alignment wrapText="1"/>
    </xf>
    <xf numFmtId="0" fontId="0" fillId="0" borderId="0" xfId="0" applyAlignment="1">
      <alignment horizontal="left" vertical="top" indent="1"/>
    </xf>
    <xf numFmtId="0" fontId="0" fillId="0" borderId="0" xfId="0" applyAlignment="1">
      <alignment horizontal="right" vertical="top" indent="1"/>
    </xf>
    <xf numFmtId="10" fontId="0" fillId="2" borderId="0" xfId="0" applyNumberFormat="1" applyFill="1" applyAlignment="1">
      <alignment horizontal="right" vertical="top" wrapText="1" indent="1"/>
    </xf>
    <xf numFmtId="0" fontId="0" fillId="0" borderId="0" xfId="0" applyAlignment="1">
      <alignment horizontal="right" indent="1"/>
    </xf>
    <xf numFmtId="0" fontId="3" fillId="0" borderId="0" xfId="4"/>
    <xf numFmtId="0" fontId="0" fillId="0" borderId="0" xfId="0" applyAlignment="1">
      <alignment vertical="center"/>
    </xf>
    <xf numFmtId="0" fontId="0" fillId="2" borderId="0" xfId="0" applyFill="1"/>
    <xf numFmtId="0" fontId="5" fillId="0" borderId="0" xfId="0" applyFont="1"/>
    <xf numFmtId="0" fontId="0" fillId="0" borderId="0" xfId="0" applyAlignment="1">
      <alignment horizontal="center" vertical="center"/>
    </xf>
    <xf numFmtId="37" fontId="0" fillId="2" borderId="0" xfId="1" applyNumberFormat="1" applyFont="1" applyFill="1" applyBorder="1" applyAlignment="1">
      <alignment horizontal="right" indent="1"/>
    </xf>
    <xf numFmtId="0" fontId="0" fillId="0" borderId="4" xfId="0" applyBorder="1" applyAlignment="1">
      <alignment horizontal="left" indent="1"/>
    </xf>
    <xf numFmtId="0" fontId="2" fillId="2" borderId="0" xfId="0" applyFont="1" applyFill="1" applyAlignment="1">
      <alignment horizontal="left" indent="1"/>
    </xf>
    <xf numFmtId="0" fontId="0" fillId="2" borderId="0" xfId="0" applyFill="1" applyAlignment="1">
      <alignment horizontal="left"/>
    </xf>
    <xf numFmtId="0" fontId="0" fillId="0" borderId="0" xfId="0" applyAlignment="1">
      <alignment horizontal="left"/>
    </xf>
    <xf numFmtId="0" fontId="0" fillId="0" borderId="0" xfId="0" applyAlignment="1">
      <alignment wrapText="1"/>
    </xf>
    <xf numFmtId="0" fontId="8" fillId="2" borderId="0" xfId="0" applyFont="1" applyFill="1" applyAlignment="1">
      <alignment vertical="center"/>
    </xf>
    <xf numFmtId="0" fontId="2" fillId="4" borderId="4" xfId="0" applyFont="1" applyFill="1" applyBorder="1" applyAlignment="1">
      <alignment horizontal="left" vertical="center" indent="1"/>
    </xf>
    <xf numFmtId="0" fontId="14" fillId="0" borderId="0" xfId="0" applyFont="1"/>
    <xf numFmtId="0" fontId="14" fillId="2" borderId="0" xfId="0" applyFont="1" applyFill="1"/>
    <xf numFmtId="0" fontId="14" fillId="0" borderId="0" xfId="0" applyFont="1" applyAlignment="1">
      <alignment wrapText="1"/>
    </xf>
    <xf numFmtId="0" fontId="14" fillId="0" borderId="0" xfId="0" applyFont="1" applyAlignment="1">
      <alignment horizontal="left" vertical="top" indent="1"/>
    </xf>
    <xf numFmtId="0" fontId="20" fillId="0" borderId="0" xfId="0" applyFont="1"/>
    <xf numFmtId="0" fontId="14" fillId="0" borderId="0" xfId="0" applyFont="1" applyAlignment="1">
      <alignment horizontal="center"/>
    </xf>
    <xf numFmtId="0" fontId="14" fillId="0" borderId="0" xfId="0" applyFont="1" applyAlignment="1">
      <alignment horizontal="left" vertical="top"/>
    </xf>
    <xf numFmtId="0" fontId="21" fillId="0" borderId="0" xfId="0" applyFont="1" applyAlignment="1">
      <alignment wrapText="1"/>
    </xf>
    <xf numFmtId="0" fontId="9" fillId="0" borderId="0" xfId="0" applyFont="1" applyAlignment="1">
      <alignment horizontal="left" vertical="top" wrapText="1"/>
    </xf>
    <xf numFmtId="0" fontId="8" fillId="3" borderId="4" xfId="0" applyFont="1" applyFill="1" applyBorder="1" applyAlignment="1">
      <alignment horizontal="center"/>
    </xf>
    <xf numFmtId="0" fontId="0" fillId="0" borderId="4" xfId="0" applyBorder="1" applyAlignment="1">
      <alignment horizontal="left" indent="2"/>
    </xf>
    <xf numFmtId="0" fontId="8" fillId="3" borderId="4" xfId="0" applyFont="1" applyFill="1" applyBorder="1" applyAlignment="1">
      <alignment horizontal="left" indent="1"/>
    </xf>
    <xf numFmtId="3" fontId="0" fillId="0" borderId="4" xfId="0" applyNumberFormat="1" applyBorder="1" applyAlignment="1">
      <alignment horizontal="right" vertical="center"/>
    </xf>
    <xf numFmtId="3" fontId="0" fillId="2" borderId="4" xfId="0" applyNumberFormat="1" applyFill="1" applyBorder="1" applyAlignment="1">
      <alignment horizontal="right" vertical="center"/>
    </xf>
    <xf numFmtId="2" fontId="0" fillId="0" borderId="4" xfId="0" applyNumberFormat="1" applyBorder="1" applyAlignment="1">
      <alignment horizontal="right" vertical="center"/>
    </xf>
    <xf numFmtId="2" fontId="0" fillId="2" borderId="4" xfId="0" applyNumberFormat="1" applyFill="1" applyBorder="1" applyAlignment="1">
      <alignment horizontal="right" vertical="center"/>
    </xf>
    <xf numFmtId="0" fontId="0" fillId="0" borderId="4" xfId="0" applyBorder="1" applyAlignment="1">
      <alignment horizontal="right" vertical="center"/>
    </xf>
    <xf numFmtId="166" fontId="0" fillId="0" borderId="4" xfId="0" applyNumberFormat="1" applyBorder="1" applyAlignment="1">
      <alignment horizontal="right" vertical="center"/>
    </xf>
    <xf numFmtId="166" fontId="0" fillId="2" borderId="4" xfId="0" applyNumberFormat="1" applyFill="1" applyBorder="1" applyAlignment="1">
      <alignment horizontal="right" vertical="center"/>
    </xf>
    <xf numFmtId="1" fontId="0" fillId="0" borderId="4" xfId="0" applyNumberFormat="1" applyBorder="1" applyAlignment="1">
      <alignment horizontal="right" vertical="center"/>
    </xf>
    <xf numFmtId="1" fontId="0" fillId="2" borderId="4" xfId="0" applyNumberFormat="1" applyFill="1" applyBorder="1" applyAlignment="1">
      <alignment horizontal="right" vertical="center"/>
    </xf>
    <xf numFmtId="3" fontId="6" fillId="0" borderId="4" xfId="1" applyNumberFormat="1" applyFont="1" applyFill="1" applyBorder="1" applyAlignment="1">
      <alignment horizontal="right"/>
    </xf>
    <xf numFmtId="3" fontId="0" fillId="0" borderId="4" xfId="1" applyNumberFormat="1" applyFont="1" applyFill="1" applyBorder="1" applyAlignment="1">
      <alignment horizontal="right"/>
    </xf>
    <xf numFmtId="3" fontId="0" fillId="2" borderId="4" xfId="1" applyNumberFormat="1" applyFont="1" applyFill="1" applyBorder="1" applyAlignment="1">
      <alignment horizontal="right"/>
    </xf>
    <xf numFmtId="0" fontId="0" fillId="0" borderId="4" xfId="0" applyBorder="1" applyAlignment="1">
      <alignment horizontal="left" wrapText="1" indent="2"/>
    </xf>
    <xf numFmtId="0" fontId="2" fillId="0" borderId="4" xfId="0" applyFont="1" applyBorder="1" applyAlignment="1">
      <alignment horizontal="left" vertical="center" indent="1"/>
    </xf>
    <xf numFmtId="3" fontId="16" fillId="0" borderId="4" xfId="0" applyNumberFormat="1" applyFont="1" applyBorder="1" applyAlignment="1">
      <alignment horizontal="right" vertical="center"/>
    </xf>
    <xf numFmtId="3" fontId="2" fillId="0" borderId="4" xfId="0" applyNumberFormat="1" applyFont="1" applyBorder="1" applyAlignment="1">
      <alignment horizontal="right" vertical="center"/>
    </xf>
    <xf numFmtId="3" fontId="2" fillId="2" borderId="4" xfId="0" applyNumberFormat="1" applyFont="1" applyFill="1" applyBorder="1" applyAlignment="1">
      <alignment horizontal="right" vertical="center"/>
    </xf>
    <xf numFmtId="3" fontId="6" fillId="0" borderId="4" xfId="0" applyNumberFormat="1" applyFont="1" applyBorder="1" applyAlignment="1">
      <alignment horizontal="right"/>
    </xf>
    <xf numFmtId="3" fontId="6" fillId="2" borderId="4" xfId="0" applyNumberFormat="1" applyFont="1" applyFill="1" applyBorder="1" applyAlignment="1">
      <alignment horizontal="right"/>
    </xf>
    <xf numFmtId="0" fontId="17" fillId="2" borderId="4" xfId="0" applyFont="1" applyFill="1" applyBorder="1" applyAlignment="1">
      <alignment horizontal="left" indent="2"/>
    </xf>
    <xf numFmtId="0" fontId="8" fillId="3" borderId="4" xfId="0" applyFont="1" applyFill="1" applyBorder="1" applyAlignment="1">
      <alignment horizontal="center" wrapText="1"/>
    </xf>
    <xf numFmtId="166" fontId="8" fillId="3" borderId="4" xfId="0" applyNumberFormat="1" applyFont="1" applyFill="1" applyBorder="1" applyAlignment="1">
      <alignment horizontal="center" vertical="center"/>
    </xf>
    <xf numFmtId="0" fontId="8" fillId="3" borderId="4" xfId="0" applyFont="1" applyFill="1" applyBorder="1" applyAlignment="1">
      <alignment horizontal="center" vertical="center"/>
    </xf>
    <xf numFmtId="0" fontId="2" fillId="0" borderId="4" xfId="0" applyFont="1" applyBorder="1" applyAlignment="1">
      <alignment horizontal="left" vertical="top" indent="1"/>
    </xf>
    <xf numFmtId="0" fontId="0" fillId="0" borderId="4" xfId="0" applyBorder="1" applyAlignment="1">
      <alignment horizontal="left" vertical="top" wrapText="1" indent="1"/>
    </xf>
    <xf numFmtId="0" fontId="2" fillId="0" borderId="4" xfId="0" applyFont="1" applyBorder="1" applyAlignment="1">
      <alignment horizontal="left" vertical="top" wrapText="1" indent="1"/>
    </xf>
    <xf numFmtId="0" fontId="8" fillId="3" borderId="4" xfId="0" applyFont="1" applyFill="1" applyBorder="1" applyAlignment="1">
      <alignment horizontal="right" vertical="center" wrapText="1" indent="1"/>
    </xf>
    <xf numFmtId="0" fontId="0" fillId="0" borderId="4" xfId="0" applyBorder="1" applyAlignment="1">
      <alignment horizontal="left" vertical="top" wrapText="1"/>
    </xf>
    <xf numFmtId="0" fontId="0" fillId="0" borderId="4" xfId="0" applyBorder="1" applyAlignment="1">
      <alignment horizontal="right" vertical="top" wrapText="1"/>
    </xf>
    <xf numFmtId="0" fontId="6" fillId="0" borderId="4" xfId="0" applyFont="1" applyBorder="1" applyAlignment="1">
      <alignment horizontal="left" vertical="top" wrapText="1"/>
    </xf>
    <xf numFmtId="0" fontId="8" fillId="3" borderId="4" xfId="0" applyFont="1" applyFill="1" applyBorder="1" applyAlignment="1">
      <alignment horizontal="center" vertical="center" wrapText="1"/>
    </xf>
    <xf numFmtId="37" fontId="14" fillId="2" borderId="0" xfId="1" applyNumberFormat="1" applyFont="1" applyFill="1" applyBorder="1" applyAlignment="1">
      <alignment horizontal="right" indent="1"/>
    </xf>
    <xf numFmtId="0" fontId="8" fillId="3" borderId="5" xfId="0" applyFont="1" applyFill="1" applyBorder="1" applyAlignment="1">
      <alignment horizontal="center" vertical="center" wrapText="1"/>
    </xf>
    <xf numFmtId="3" fontId="10" fillId="2" borderId="0" xfId="0" applyNumberFormat="1" applyFont="1" applyFill="1" applyAlignment="1">
      <alignment horizontal="center" vertical="center" wrapText="1"/>
    </xf>
    <xf numFmtId="0" fontId="2" fillId="2" borderId="0" xfId="0" applyFont="1" applyFill="1" applyAlignment="1">
      <alignment horizontal="left" indent="3"/>
    </xf>
    <xf numFmtId="164" fontId="2" fillId="2" borderId="0" xfId="1" applyNumberFormat="1" applyFont="1" applyFill="1" applyBorder="1" applyAlignment="1">
      <alignment horizontal="left" indent="1"/>
    </xf>
    <xf numFmtId="166" fontId="8" fillId="3" borderId="4" xfId="0" applyNumberFormat="1" applyFont="1" applyFill="1" applyBorder="1" applyAlignment="1">
      <alignment horizontal="center" vertical="center" wrapText="1"/>
    </xf>
    <xf numFmtId="3" fontId="23" fillId="2" borderId="4" xfId="0" applyNumberFormat="1" applyFont="1" applyFill="1" applyBorder="1" applyAlignment="1">
      <alignment horizontal="center" vertical="center" wrapText="1"/>
    </xf>
    <xf numFmtId="164" fontId="24" fillId="5" borderId="4" xfId="1" applyNumberFormat="1" applyFont="1" applyFill="1" applyBorder="1" applyAlignment="1">
      <alignment horizontal="right" vertical="center"/>
    </xf>
    <xf numFmtId="0" fontId="2" fillId="0" borderId="4" xfId="0" applyFont="1" applyBorder="1" applyAlignment="1">
      <alignment vertical="center"/>
    </xf>
    <xf numFmtId="0" fontId="8" fillId="2" borderId="0" xfId="0" applyFont="1" applyFill="1" applyAlignment="1">
      <alignment horizontal="center"/>
    </xf>
    <xf numFmtId="0" fontId="0" fillId="0" borderId="4" xfId="0" applyBorder="1" applyAlignment="1">
      <alignment horizontal="left"/>
    </xf>
    <xf numFmtId="0" fontId="0" fillId="2" borderId="4" xfId="0" applyFill="1" applyBorder="1" applyAlignment="1">
      <alignment horizontal="left" indent="4"/>
    </xf>
    <xf numFmtId="0" fontId="8" fillId="0" borderId="18" xfId="0" applyFont="1" applyBorder="1" applyAlignment="1">
      <alignment horizontal="left" indent="1"/>
    </xf>
    <xf numFmtId="0" fontId="8" fillId="0" borderId="7" xfId="0" applyFont="1" applyBorder="1" applyAlignment="1">
      <alignment horizontal="left" indent="1"/>
    </xf>
    <xf numFmtId="0" fontId="17" fillId="2" borderId="8" xfId="0" applyFont="1" applyFill="1" applyBorder="1" applyAlignment="1">
      <alignment horizontal="left" indent="2"/>
    </xf>
    <xf numFmtId="3" fontId="6" fillId="0" borderId="19" xfId="1" applyNumberFormat="1" applyFont="1" applyFill="1" applyBorder="1" applyAlignment="1">
      <alignment horizontal="right"/>
    </xf>
    <xf numFmtId="3" fontId="6" fillId="0" borderId="19" xfId="0" applyNumberFormat="1" applyFont="1" applyBorder="1" applyAlignment="1">
      <alignment horizontal="right"/>
    </xf>
    <xf numFmtId="3" fontId="6" fillId="2" borderId="19" xfId="0" applyNumberFormat="1" applyFont="1" applyFill="1" applyBorder="1" applyAlignment="1">
      <alignment horizontal="right"/>
    </xf>
    <xf numFmtId="0" fontId="0" fillId="0" borderId="4" xfId="0" applyBorder="1" applyAlignment="1">
      <alignment horizontal="left" vertical="center" indent="1"/>
    </xf>
    <xf numFmtId="0" fontId="2" fillId="4" borderId="6" xfId="0" applyFont="1" applyFill="1" applyBorder="1"/>
    <xf numFmtId="0" fontId="2" fillId="4" borderId="18" xfId="0" applyFont="1" applyFill="1" applyBorder="1"/>
    <xf numFmtId="0" fontId="2" fillId="4" borderId="4" xfId="0" applyFont="1" applyFill="1" applyBorder="1"/>
    <xf numFmtId="0" fontId="2" fillId="4" borderId="18" xfId="0" applyFont="1" applyFill="1" applyBorder="1" applyAlignment="1">
      <alignment wrapText="1"/>
    </xf>
    <xf numFmtId="0" fontId="2" fillId="4" borderId="7" xfId="0" applyFont="1" applyFill="1" applyBorder="1" applyAlignment="1">
      <alignment wrapText="1"/>
    </xf>
    <xf numFmtId="37" fontId="0" fillId="2" borderId="4" xfId="1" applyNumberFormat="1" applyFont="1" applyFill="1" applyBorder="1" applyAlignment="1">
      <alignment horizontal="right"/>
    </xf>
    <xf numFmtId="37" fontId="2" fillId="2" borderId="4" xfId="1" applyNumberFormat="1" applyFont="1" applyFill="1" applyBorder="1" applyAlignment="1">
      <alignment horizontal="right"/>
    </xf>
    <xf numFmtId="37" fontId="2" fillId="0" borderId="4" xfId="1" applyNumberFormat="1" applyFont="1" applyFill="1" applyBorder="1" applyAlignment="1">
      <alignment horizontal="right"/>
    </xf>
    <xf numFmtId="10" fontId="0" fillId="2" borderId="4" xfId="3" applyNumberFormat="1" applyFont="1" applyFill="1" applyBorder="1" applyAlignment="1">
      <alignment horizontal="right"/>
    </xf>
    <xf numFmtId="10" fontId="2" fillId="2" borderId="4" xfId="3" applyNumberFormat="1" applyFont="1" applyFill="1" applyBorder="1" applyAlignment="1">
      <alignment horizontal="right"/>
    </xf>
    <xf numFmtId="0" fontId="0" fillId="0" borderId="4" xfId="0" applyBorder="1" applyAlignment="1">
      <alignment horizontal="right"/>
    </xf>
    <xf numFmtId="164" fontId="0" fillId="0" borderId="4" xfId="1" applyNumberFormat="1" applyFont="1" applyFill="1" applyBorder="1" applyAlignment="1">
      <alignment horizontal="right"/>
    </xf>
    <xf numFmtId="3" fontId="0" fillId="0" borderId="4" xfId="0" applyNumberFormat="1" applyBorder="1" applyAlignment="1">
      <alignment horizontal="right"/>
    </xf>
    <xf numFmtId="3" fontId="0" fillId="2" borderId="4" xfId="0" applyNumberFormat="1" applyFill="1" applyBorder="1" applyAlignment="1">
      <alignment horizontal="right"/>
    </xf>
    <xf numFmtId="9" fontId="0" fillId="0" borderId="4" xfId="3" applyFont="1" applyBorder="1" applyAlignment="1">
      <alignment horizontal="right"/>
    </xf>
    <xf numFmtId="165" fontId="0" fillId="0" borderId="4" xfId="3" applyNumberFormat="1" applyFont="1" applyBorder="1" applyAlignment="1">
      <alignment horizontal="right"/>
    </xf>
    <xf numFmtId="10" fontId="0" fillId="0" borderId="4" xfId="3" applyNumberFormat="1" applyFont="1" applyBorder="1" applyAlignment="1">
      <alignment horizontal="right"/>
    </xf>
    <xf numFmtId="3" fontId="2" fillId="2" borderId="4" xfId="0" applyNumberFormat="1" applyFont="1" applyFill="1" applyBorder="1" applyAlignment="1">
      <alignment horizontal="right"/>
    </xf>
    <xf numFmtId="3" fontId="6" fillId="2" borderId="4" xfId="3" applyNumberFormat="1" applyFont="1" applyFill="1" applyBorder="1" applyAlignment="1">
      <alignment horizontal="right"/>
    </xf>
    <xf numFmtId="3" fontId="0" fillId="2" borderId="4" xfId="3" applyNumberFormat="1" applyFont="1" applyFill="1" applyBorder="1" applyAlignment="1">
      <alignment horizontal="right"/>
    </xf>
    <xf numFmtId="165" fontId="0" fillId="2" borderId="4" xfId="3" applyNumberFormat="1" applyFont="1" applyFill="1" applyBorder="1" applyAlignment="1">
      <alignment horizontal="right"/>
    </xf>
    <xf numFmtId="3" fontId="2" fillId="2" borderId="4" xfId="3" applyNumberFormat="1" applyFont="1" applyFill="1" applyBorder="1" applyAlignment="1">
      <alignment horizontal="right"/>
    </xf>
    <xf numFmtId="169" fontId="0" fillId="2" borderId="4" xfId="3" applyNumberFormat="1" applyFont="1" applyFill="1" applyBorder="1" applyAlignment="1">
      <alignment horizontal="right"/>
    </xf>
    <xf numFmtId="9" fontId="2" fillId="2" borderId="4" xfId="3" applyFont="1" applyFill="1" applyBorder="1" applyAlignment="1">
      <alignment horizontal="right"/>
    </xf>
    <xf numFmtId="3" fontId="0" fillId="2" borderId="5" xfId="1" applyNumberFormat="1" applyFont="1" applyFill="1" applyBorder="1" applyAlignment="1">
      <alignment horizontal="right"/>
    </xf>
    <xf numFmtId="3" fontId="0" fillId="2" borderId="5" xfId="3" applyNumberFormat="1" applyFont="1" applyFill="1" applyBorder="1" applyAlignment="1">
      <alignment horizontal="right"/>
    </xf>
    <xf numFmtId="165" fontId="0" fillId="2" borderId="5" xfId="3" applyNumberFormat="1" applyFont="1" applyFill="1" applyBorder="1" applyAlignment="1">
      <alignment horizontal="right"/>
    </xf>
    <xf numFmtId="3" fontId="0" fillId="2" borderId="16" xfId="1" applyNumberFormat="1" applyFont="1" applyFill="1" applyBorder="1" applyAlignment="1">
      <alignment horizontal="right"/>
    </xf>
    <xf numFmtId="3" fontId="0" fillId="2" borderId="16" xfId="3" applyNumberFormat="1" applyFont="1" applyFill="1" applyBorder="1" applyAlignment="1">
      <alignment horizontal="right"/>
    </xf>
    <xf numFmtId="3" fontId="0" fillId="2" borderId="17" xfId="3" applyNumberFormat="1" applyFont="1" applyFill="1" applyBorder="1" applyAlignment="1">
      <alignment horizontal="right"/>
    </xf>
    <xf numFmtId="3" fontId="0" fillId="0" borderId="4" xfId="3" applyNumberFormat="1" applyFont="1" applyBorder="1" applyAlignment="1">
      <alignment horizontal="right"/>
    </xf>
    <xf numFmtId="0" fontId="8" fillId="3" borderId="4" xfId="0" applyFont="1" applyFill="1" applyBorder="1" applyAlignment="1">
      <alignment wrapText="1"/>
    </xf>
    <xf numFmtId="0" fontId="16" fillId="4" borderId="6" xfId="0" applyFont="1" applyFill="1" applyBorder="1" applyAlignment="1">
      <alignment horizontal="left" vertical="center"/>
    </xf>
    <xf numFmtId="0" fontId="16" fillId="4" borderId="18" xfId="0" applyFont="1" applyFill="1" applyBorder="1" applyAlignment="1">
      <alignment horizontal="left" vertical="center"/>
    </xf>
    <xf numFmtId="0" fontId="16" fillId="4" borderId="7" xfId="0" applyFont="1" applyFill="1" applyBorder="1" applyAlignment="1">
      <alignment horizontal="left" vertical="center"/>
    </xf>
    <xf numFmtId="0" fontId="2" fillId="4" borderId="6" xfId="0" applyFont="1" applyFill="1" applyBorder="1" applyAlignment="1">
      <alignment vertical="center"/>
    </xf>
    <xf numFmtId="0" fontId="2" fillId="4" borderId="18" xfId="0" applyFont="1" applyFill="1" applyBorder="1" applyAlignment="1">
      <alignment vertical="center"/>
    </xf>
    <xf numFmtId="0" fontId="2" fillId="4" borderId="7" xfId="0" applyFont="1" applyFill="1" applyBorder="1" applyAlignment="1">
      <alignment vertical="center"/>
    </xf>
    <xf numFmtId="0" fontId="2" fillId="4" borderId="6" xfId="0" applyFont="1" applyFill="1" applyBorder="1" applyAlignment="1">
      <alignment horizontal="left" vertical="center" indent="1"/>
    </xf>
    <xf numFmtId="2" fontId="0" fillId="0" borderId="4" xfId="0" applyNumberFormat="1" applyBorder="1" applyAlignment="1">
      <alignment horizontal="right" vertical="top" wrapText="1"/>
    </xf>
    <xf numFmtId="1" fontId="0" fillId="0" borderId="4" xfId="0" applyNumberFormat="1" applyBorder="1" applyAlignment="1">
      <alignment horizontal="right" vertical="top" wrapText="1"/>
    </xf>
    <xf numFmtId="165" fontId="0" fillId="0" borderId="4" xfId="3" applyNumberFormat="1" applyFont="1" applyFill="1" applyBorder="1" applyAlignment="1">
      <alignment horizontal="right" vertical="top" wrapText="1"/>
    </xf>
    <xf numFmtId="3" fontId="0" fillId="0" borderId="4" xfId="0" applyNumberFormat="1" applyBorder="1" applyAlignment="1">
      <alignment horizontal="right" vertical="top" wrapText="1"/>
    </xf>
    <xf numFmtId="165" fontId="0" fillId="0" borderId="4" xfId="0" applyNumberFormat="1" applyBorder="1" applyAlignment="1">
      <alignment horizontal="right" vertical="top" wrapText="1"/>
    </xf>
    <xf numFmtId="8" fontId="0" fillId="0" borderId="4" xfId="0" applyNumberFormat="1" applyBorder="1" applyAlignment="1">
      <alignment horizontal="right" vertical="top" wrapText="1"/>
    </xf>
    <xf numFmtId="167" fontId="0" fillId="2" borderId="4" xfId="0" applyNumberFormat="1" applyFill="1" applyBorder="1" applyAlignment="1">
      <alignment horizontal="right" vertical="top" wrapText="1"/>
    </xf>
    <xf numFmtId="164" fontId="0" fillId="0" borderId="4" xfId="1" applyNumberFormat="1" applyFont="1" applyFill="1" applyBorder="1" applyAlignment="1">
      <alignment horizontal="right" vertical="top" wrapText="1"/>
    </xf>
    <xf numFmtId="168" fontId="0" fillId="0" borderId="4" xfId="2" applyNumberFormat="1" applyFont="1" applyFill="1" applyBorder="1" applyAlignment="1">
      <alignment horizontal="right" vertical="top" wrapText="1"/>
    </xf>
    <xf numFmtId="3" fontId="0" fillId="0" borderId="4" xfId="2" applyNumberFormat="1" applyFont="1" applyFill="1" applyBorder="1" applyAlignment="1">
      <alignment horizontal="right" vertical="center" wrapText="1"/>
    </xf>
    <xf numFmtId="10" fontId="0" fillId="0" borderId="4" xfId="0" applyNumberFormat="1" applyBorder="1" applyAlignment="1">
      <alignment horizontal="right" vertical="top" wrapText="1"/>
    </xf>
    <xf numFmtId="10" fontId="0" fillId="2" borderId="4" xfId="0" applyNumberFormat="1" applyFill="1" applyBorder="1" applyAlignment="1">
      <alignment horizontal="right" vertical="top" wrapText="1"/>
    </xf>
    <xf numFmtId="166" fontId="0" fillId="0" borderId="4" xfId="0" applyNumberFormat="1" applyBorder="1" applyAlignment="1">
      <alignment horizontal="right" vertical="top" wrapText="1"/>
    </xf>
    <xf numFmtId="9" fontId="0" fillId="0" borderId="4" xfId="0" applyNumberFormat="1" applyBorder="1" applyAlignment="1">
      <alignment horizontal="right" vertical="top" wrapText="1"/>
    </xf>
    <xf numFmtId="3" fontId="2" fillId="2" borderId="4" xfId="1" applyNumberFormat="1" applyFont="1" applyFill="1" applyBorder="1" applyAlignment="1">
      <alignment horizontal="right"/>
    </xf>
    <xf numFmtId="0" fontId="0" fillId="5" borderId="4" xfId="0" applyFill="1" applyBorder="1"/>
    <xf numFmtId="0" fontId="0" fillId="5" borderId="7" xfId="0" applyFill="1" applyBorder="1"/>
    <xf numFmtId="1" fontId="0" fillId="2" borderId="4" xfId="3" applyNumberFormat="1" applyFont="1" applyFill="1" applyBorder="1" applyAlignment="1">
      <alignment horizontal="right"/>
    </xf>
    <xf numFmtId="3" fontId="0" fillId="0" borderId="0" xfId="0" applyNumberFormat="1"/>
    <xf numFmtId="3" fontId="0" fillId="0" borderId="0" xfId="1" applyNumberFormat="1" applyFont="1" applyFill="1" applyBorder="1" applyAlignment="1">
      <alignment horizontal="right"/>
    </xf>
    <xf numFmtId="170" fontId="0" fillId="0" borderId="4" xfId="0" applyNumberFormat="1" applyBorder="1" applyAlignment="1">
      <alignment horizontal="right" vertical="top" wrapText="1"/>
    </xf>
    <xf numFmtId="0" fontId="0" fillId="2" borderId="4" xfId="0" applyFill="1" applyBorder="1" applyAlignment="1">
      <alignment horizontal="right" vertical="top" wrapText="1"/>
    </xf>
    <xf numFmtId="10" fontId="0" fillId="0" borderId="4" xfId="3" applyNumberFormat="1" applyFont="1" applyFill="1" applyBorder="1" applyAlignment="1">
      <alignment horizontal="right" vertical="top" wrapText="1"/>
    </xf>
    <xf numFmtId="0" fontId="0" fillId="0" borderId="7" xfId="0" applyBorder="1" applyAlignment="1">
      <alignment horizontal="left"/>
    </xf>
    <xf numFmtId="0" fontId="2" fillId="0" borderId="6" xfId="0" applyFont="1" applyBorder="1" applyAlignment="1">
      <alignment horizontal="left"/>
    </xf>
    <xf numFmtId="9" fontId="0" fillId="2" borderId="0" xfId="3" applyFont="1" applyFill="1"/>
    <xf numFmtId="0" fontId="2" fillId="0" borderId="6" xfId="0" applyFont="1" applyBorder="1"/>
    <xf numFmtId="0" fontId="2" fillId="0" borderId="7" xfId="0" applyFont="1" applyBorder="1"/>
    <xf numFmtId="3" fontId="2" fillId="0" borderId="4" xfId="1" applyNumberFormat="1" applyFont="1" applyFill="1" applyBorder="1" applyAlignment="1">
      <alignment horizontal="right"/>
    </xf>
    <xf numFmtId="0" fontId="5" fillId="0" borderId="0" xfId="0" applyFont="1" applyAlignment="1">
      <alignment horizontal="right" vertical="top"/>
    </xf>
    <xf numFmtId="3" fontId="2" fillId="0" borderId="4" xfId="0" applyNumberFormat="1" applyFont="1" applyBorder="1"/>
    <xf numFmtId="0" fontId="2" fillId="4" borderId="7" xfId="0" applyFont="1" applyFill="1" applyBorder="1"/>
    <xf numFmtId="0" fontId="0" fillId="0" borderId="6" xfId="0" applyBorder="1" applyAlignment="1">
      <alignment horizontal="left" indent="1"/>
    </xf>
    <xf numFmtId="0" fontId="2" fillId="0" borderId="4" xfId="0" applyFont="1" applyBorder="1" applyAlignment="1">
      <alignment horizontal="left"/>
    </xf>
    <xf numFmtId="0" fontId="0" fillId="0" borderId="6" xfId="0" applyBorder="1"/>
    <xf numFmtId="0" fontId="0" fillId="0" borderId="7" xfId="0" applyBorder="1"/>
    <xf numFmtId="0" fontId="0" fillId="0" borderId="19" xfId="0" applyBorder="1" applyAlignment="1">
      <alignment horizontal="left" indent="1"/>
    </xf>
    <xf numFmtId="3" fontId="0" fillId="2" borderId="19" xfId="1" applyNumberFormat="1" applyFont="1" applyFill="1" applyBorder="1" applyAlignment="1">
      <alignment horizontal="right"/>
    </xf>
    <xf numFmtId="0" fontId="0" fillId="0" borderId="20" xfId="0" applyBorder="1" applyAlignment="1">
      <alignment horizontal="left" indent="1"/>
    </xf>
    <xf numFmtId="3" fontId="0" fillId="2" borderId="20" xfId="1" applyNumberFormat="1" applyFont="1" applyFill="1" applyBorder="1" applyAlignment="1">
      <alignment horizontal="right"/>
    </xf>
    <xf numFmtId="0" fontId="14" fillId="0" borderId="0" xfId="0" applyFont="1" applyAlignment="1">
      <alignment horizontal="right" vertical="top" indent="1"/>
    </xf>
    <xf numFmtId="0" fontId="27" fillId="0" borderId="0" xfId="4" applyFont="1" applyBorder="1" applyAlignment="1"/>
    <xf numFmtId="0" fontId="0" fillId="2" borderId="4" xfId="0" applyFill="1" applyBorder="1" applyAlignment="1">
      <alignment horizontal="left" indent="1"/>
    </xf>
    <xf numFmtId="0" fontId="2" fillId="2" borderId="4" xfId="0" applyFont="1" applyFill="1" applyBorder="1" applyAlignment="1">
      <alignment horizontal="left"/>
    </xf>
    <xf numFmtId="0" fontId="2" fillId="4" borderId="4" xfId="0" applyFont="1" applyFill="1" applyBorder="1" applyAlignment="1">
      <alignment vertical="center"/>
    </xf>
    <xf numFmtId="0" fontId="2" fillId="4" borderId="6" xfId="0" applyFont="1" applyFill="1" applyBorder="1" applyAlignment="1">
      <alignment vertical="center" wrapText="1"/>
    </xf>
    <xf numFmtId="0" fontId="0" fillId="0" borderId="4" xfId="0" applyBorder="1" applyAlignment="1">
      <alignment horizontal="left" wrapText="1" indent="1"/>
    </xf>
    <xf numFmtId="0" fontId="0" fillId="0" borderId="5" xfId="0" applyBorder="1" applyAlignment="1">
      <alignment horizontal="left" indent="1"/>
    </xf>
    <xf numFmtId="0" fontId="0" fillId="0" borderId="16" xfId="0" applyBorder="1" applyAlignment="1">
      <alignment horizontal="left" indent="1"/>
    </xf>
    <xf numFmtId="0" fontId="0" fillId="2" borderId="0" xfId="0" applyFill="1" applyAlignment="1">
      <alignment horizontal="left" indent="1"/>
    </xf>
    <xf numFmtId="0" fontId="0" fillId="2" borderId="0" xfId="0" applyFill="1" applyAlignment="1">
      <alignment horizontal="right" indent="1"/>
    </xf>
    <xf numFmtId="0" fontId="2" fillId="2" borderId="0" xfId="0" applyFont="1" applyFill="1"/>
    <xf numFmtId="0" fontId="5" fillId="2" borderId="0" xfId="0" applyFont="1" applyFill="1" applyAlignment="1">
      <alignment vertical="center" wrapText="1"/>
    </xf>
    <xf numFmtId="0" fontId="0" fillId="2" borderId="0" xfId="0" applyFill="1" applyAlignment="1">
      <alignment vertical="center"/>
    </xf>
    <xf numFmtId="0" fontId="6" fillId="2" borderId="0" xfId="0" applyFont="1" applyFill="1"/>
    <xf numFmtId="10" fontId="0" fillId="2" borderId="0" xfId="3" applyNumberFormat="1" applyFont="1" applyFill="1" applyBorder="1"/>
    <xf numFmtId="0" fontId="0" fillId="2" borderId="0" xfId="0" applyFill="1" applyAlignment="1">
      <alignment horizontal="left" vertical="top" wrapText="1" indent="1"/>
    </xf>
    <xf numFmtId="0" fontId="9" fillId="2" borderId="0" xfId="0" applyFont="1" applyFill="1" applyAlignment="1">
      <alignment horizontal="left" vertical="top" wrapText="1"/>
    </xf>
    <xf numFmtId="0" fontId="14" fillId="2" borderId="0" xfId="0" applyFont="1" applyFill="1" applyAlignment="1">
      <alignment horizontal="left" vertical="top" wrapText="1" indent="1"/>
    </xf>
    <xf numFmtId="0" fontId="10" fillId="2" borderId="0" xfId="0" applyFont="1" applyFill="1" applyAlignment="1">
      <alignment horizontal="left" wrapText="1"/>
    </xf>
    <xf numFmtId="0" fontId="17" fillId="2" borderId="0" xfId="0" applyFont="1" applyFill="1" applyAlignment="1">
      <alignment horizontal="left" indent="2"/>
    </xf>
    <xf numFmtId="3" fontId="6" fillId="2" borderId="0" xfId="1" applyNumberFormat="1" applyFont="1" applyFill="1" applyBorder="1" applyAlignment="1">
      <alignment horizontal="right"/>
    </xf>
    <xf numFmtId="3" fontId="6" fillId="2" borderId="0" xfId="0" applyNumberFormat="1" applyFont="1" applyFill="1" applyAlignment="1">
      <alignment horizontal="right"/>
    </xf>
    <xf numFmtId="0" fontId="14" fillId="2" borderId="0" xfId="0" applyFont="1" applyFill="1" applyAlignment="1">
      <alignment wrapText="1"/>
    </xf>
    <xf numFmtId="3" fontId="6" fillId="2" borderId="0" xfId="0" applyNumberFormat="1" applyFont="1" applyFill="1" applyAlignment="1">
      <alignment horizontal="center"/>
    </xf>
    <xf numFmtId="0" fontId="0" fillId="2" borderId="0" xfId="0" applyFill="1" applyAlignment="1">
      <alignment horizontal="right" wrapText="1"/>
    </xf>
    <xf numFmtId="0" fontId="0" fillId="2" borderId="0" xfId="0" applyFill="1" applyAlignment="1">
      <alignment horizontal="left" indent="2"/>
    </xf>
    <xf numFmtId="164" fontId="0" fillId="2" borderId="0" xfId="0" applyNumberFormat="1" applyFill="1" applyAlignment="1">
      <alignment horizontal="right" indent="1"/>
    </xf>
    <xf numFmtId="9" fontId="0" fillId="2" borderId="0" xfId="3" applyFont="1" applyFill="1" applyBorder="1" applyAlignment="1">
      <alignment horizontal="right" indent="1"/>
    </xf>
    <xf numFmtId="9" fontId="0" fillId="2" borderId="0" xfId="0" applyNumberFormat="1" applyFill="1" applyAlignment="1">
      <alignment horizontal="right" indent="1"/>
    </xf>
    <xf numFmtId="0" fontId="6" fillId="2" borderId="0" xfId="0" applyFont="1" applyFill="1" applyAlignment="1">
      <alignment vertical="top"/>
    </xf>
    <xf numFmtId="3" fontId="2" fillId="2" borderId="0" xfId="0" applyNumberFormat="1" applyFont="1" applyFill="1" applyAlignment="1">
      <alignment horizontal="right" indent="1"/>
    </xf>
    <xf numFmtId="0" fontId="16" fillId="2" borderId="0" xfId="0" applyFont="1" applyFill="1" applyAlignment="1">
      <alignment vertical="center"/>
    </xf>
    <xf numFmtId="0" fontId="16" fillId="2" borderId="0" xfId="0" applyFont="1" applyFill="1" applyAlignment="1">
      <alignment horizontal="center" vertical="center"/>
    </xf>
    <xf numFmtId="3" fontId="2" fillId="2" borderId="0" xfId="0" applyNumberFormat="1" applyFont="1" applyFill="1" applyAlignment="1">
      <alignment horizontal="center"/>
    </xf>
    <xf numFmtId="0" fontId="0" fillId="2" borderId="0" xfId="0" applyFill="1" applyAlignment="1">
      <alignment wrapText="1"/>
    </xf>
    <xf numFmtId="0" fontId="19" fillId="2" borderId="0" xfId="0" applyFont="1" applyFill="1" applyAlignment="1">
      <alignment vertical="center"/>
    </xf>
    <xf numFmtId="0" fontId="2" fillId="2" borderId="0" xfId="0" applyFont="1" applyFill="1" applyAlignment="1">
      <alignment vertical="top"/>
    </xf>
    <xf numFmtId="166" fontId="8" fillId="2" borderId="0" xfId="0" applyNumberFormat="1" applyFont="1" applyFill="1" applyAlignment="1">
      <alignment horizontal="center" vertical="center"/>
    </xf>
    <xf numFmtId="3" fontId="0" fillId="2" borderId="0" xfId="1" applyNumberFormat="1" applyFont="1" applyFill="1" applyBorder="1" applyAlignment="1">
      <alignment horizontal="center"/>
    </xf>
    <xf numFmtId="3" fontId="0" fillId="2" borderId="0" xfId="3" applyNumberFormat="1" applyFont="1" applyFill="1" applyBorder="1" applyAlignment="1">
      <alignment horizontal="center"/>
    </xf>
    <xf numFmtId="0" fontId="14" fillId="2" borderId="0" xfId="0" applyFont="1" applyFill="1" applyAlignment="1">
      <alignment horizontal="left" vertical="top" wrapText="1"/>
    </xf>
    <xf numFmtId="1" fontId="2" fillId="2" borderId="0" xfId="0" applyNumberFormat="1" applyFont="1" applyFill="1" applyAlignment="1">
      <alignment horizontal="center" vertical="center"/>
    </xf>
    <xf numFmtId="0" fontId="10" fillId="2" borderId="0" xfId="0" applyFont="1" applyFill="1" applyAlignment="1">
      <alignment horizontal="left"/>
    </xf>
    <xf numFmtId="0" fontId="0" fillId="2" borderId="0" xfId="0" applyFill="1" applyAlignment="1">
      <alignment horizontal="right" wrapText="1" indent="1"/>
    </xf>
    <xf numFmtId="0" fontId="3" fillId="2" borderId="0" xfId="4" applyNumberFormat="1" applyFill="1" applyBorder="1" applyAlignment="1">
      <alignment horizontal="left"/>
    </xf>
    <xf numFmtId="0" fontId="0" fillId="2" borderId="0" xfId="0" applyFill="1" applyAlignment="1">
      <alignment horizontal="right" vertical="center" indent="1"/>
    </xf>
    <xf numFmtId="0" fontId="4" fillId="2" borderId="0" xfId="0" applyFont="1" applyFill="1"/>
    <xf numFmtId="0" fontId="14" fillId="2" borderId="0" xfId="0" applyFont="1" applyFill="1" applyAlignment="1">
      <alignment horizontal="right" vertical="top" wrapText="1" indent="1"/>
    </xf>
    <xf numFmtId="0" fontId="0" fillId="2" borderId="0" xfId="0" applyFill="1" applyAlignment="1">
      <alignment horizontal="right" vertical="top" wrapText="1" indent="1"/>
    </xf>
    <xf numFmtId="0" fontId="21" fillId="2" borderId="0" xfId="0" applyFont="1" applyFill="1" applyAlignment="1">
      <alignment horizontal="right" vertical="top" wrapText="1" indent="1"/>
    </xf>
    <xf numFmtId="0" fontId="21" fillId="2" borderId="0" xfId="0" applyFont="1" applyFill="1" applyAlignment="1">
      <alignment wrapText="1"/>
    </xf>
    <xf numFmtId="0" fontId="2" fillId="2" borderId="0" xfId="0" applyFont="1" applyFill="1" applyAlignment="1">
      <alignment wrapText="1"/>
    </xf>
    <xf numFmtId="0" fontId="0" fillId="2" borderId="0" xfId="0" applyFill="1" applyAlignment="1">
      <alignment vertical="top"/>
    </xf>
    <xf numFmtId="0" fontId="2" fillId="4" borderId="4" xfId="0" applyFont="1" applyFill="1" applyBorder="1" applyAlignment="1">
      <alignment vertical="top" wrapText="1"/>
    </xf>
    <xf numFmtId="0" fontId="16" fillId="6" borderId="4" xfId="0" applyFont="1" applyFill="1" applyBorder="1" applyAlignment="1">
      <alignment horizontal="left" wrapText="1"/>
    </xf>
    <xf numFmtId="0" fontId="8" fillId="0" borderId="10" xfId="0" applyFont="1" applyBorder="1" applyAlignment="1">
      <alignment horizontal="right" vertical="center" wrapText="1" indent="1"/>
    </xf>
    <xf numFmtId="0" fontId="5" fillId="2" borderId="0" xfId="0" applyFont="1" applyFill="1" applyAlignment="1">
      <alignment horizontal="right" vertical="top" wrapText="1"/>
    </xf>
    <xf numFmtId="0" fontId="5" fillId="0" borderId="0" xfId="0" applyFont="1" applyAlignment="1">
      <alignment horizontal="right" wrapText="1"/>
    </xf>
    <xf numFmtId="0" fontId="26" fillId="0" borderId="0" xfId="4" applyFont="1" applyAlignment="1">
      <alignment vertical="top" wrapText="1"/>
    </xf>
    <xf numFmtId="0" fontId="5" fillId="2" borderId="0" xfId="0" applyFont="1" applyFill="1" applyAlignment="1">
      <alignment horizontal="right" wrapText="1"/>
    </xf>
    <xf numFmtId="0" fontId="3" fillId="2" borderId="0" xfId="4" applyFill="1" applyBorder="1" applyAlignment="1"/>
    <xf numFmtId="0" fontId="20" fillId="2" borderId="0" xfId="0" applyFont="1" applyFill="1" applyAlignment="1">
      <alignment horizontal="left" vertical="top" wrapText="1"/>
    </xf>
    <xf numFmtId="3" fontId="23" fillId="2" borderId="4" xfId="0" applyNumberFormat="1" applyFont="1" applyFill="1" applyBorder="1" applyAlignment="1">
      <alignment horizontal="center" vertical="center" wrapText="1"/>
    </xf>
    <xf numFmtId="0" fontId="14" fillId="0" borderId="2" xfId="0" applyFont="1" applyBorder="1" applyAlignment="1">
      <alignment horizontal="left" vertical="top" wrapText="1" indent="1"/>
    </xf>
    <xf numFmtId="0" fontId="14" fillId="0" borderId="1" xfId="0" applyFont="1" applyBorder="1" applyAlignment="1">
      <alignment horizontal="left" vertical="top" wrapText="1" indent="1"/>
    </xf>
    <xf numFmtId="0" fontId="14" fillId="0" borderId="3" xfId="0" applyFont="1" applyBorder="1" applyAlignment="1">
      <alignment horizontal="left" vertical="top" wrapText="1" indent="1"/>
    </xf>
    <xf numFmtId="0" fontId="14" fillId="2" borderId="0" xfId="0" applyFont="1" applyFill="1" applyAlignment="1">
      <alignment horizontal="left" vertical="top" wrapText="1" indent="1"/>
    </xf>
    <xf numFmtId="0" fontId="14" fillId="2" borderId="0" xfId="0" applyFont="1" applyFill="1" applyAlignment="1">
      <alignment horizontal="left" vertical="top" wrapText="1"/>
    </xf>
    <xf numFmtId="0" fontId="14" fillId="2" borderId="0" xfId="0" applyFont="1" applyFill="1" applyAlignment="1">
      <alignment horizontal="left" vertical="center" wrapText="1"/>
    </xf>
    <xf numFmtId="0" fontId="14" fillId="0" borderId="0" xfId="0" applyFont="1" applyAlignment="1">
      <alignment horizontal="left" vertical="top" wrapText="1"/>
    </xf>
    <xf numFmtId="164" fontId="23" fillId="5" borderId="4" xfId="1" applyNumberFormat="1" applyFont="1" applyFill="1" applyBorder="1" applyAlignment="1">
      <alignment horizontal="center" vertical="center"/>
    </xf>
    <xf numFmtId="0" fontId="8" fillId="5" borderId="5" xfId="0" applyFont="1" applyFill="1" applyBorder="1" applyAlignment="1">
      <alignment horizontal="center"/>
    </xf>
    <xf numFmtId="0" fontId="8" fillId="5" borderId="15" xfId="0" applyFont="1" applyFill="1" applyBorder="1" applyAlignment="1">
      <alignment horizontal="center"/>
    </xf>
    <xf numFmtId="0" fontId="8" fillId="5" borderId="14" xfId="0" applyFont="1" applyFill="1" applyBorder="1" applyAlignment="1">
      <alignment horizontal="center"/>
    </xf>
    <xf numFmtId="0" fontId="0" fillId="5" borderId="4" xfId="0" applyFill="1" applyBorder="1" applyAlignment="1">
      <alignment horizontal="center"/>
    </xf>
    <xf numFmtId="164" fontId="24" fillId="5" borderId="4" xfId="1" applyNumberFormat="1" applyFont="1" applyFill="1" applyBorder="1" applyAlignment="1">
      <alignment horizontal="center"/>
    </xf>
    <xf numFmtId="164" fontId="0" fillId="5" borderId="4" xfId="1" applyNumberFormat="1" applyFont="1" applyFill="1" applyBorder="1" applyAlignment="1">
      <alignment horizont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3" fontId="29" fillId="0" borderId="5" xfId="0" applyNumberFormat="1" applyFont="1" applyBorder="1" applyAlignment="1">
      <alignment horizontal="center" vertical="center" wrapText="1"/>
    </xf>
    <xf numFmtId="3" fontId="29" fillId="0" borderId="15" xfId="0" applyNumberFormat="1" applyFont="1" applyBorder="1" applyAlignment="1">
      <alignment horizontal="center" vertical="center" wrapText="1"/>
    </xf>
    <xf numFmtId="3" fontId="29" fillId="0" borderId="14" xfId="0" applyNumberFormat="1" applyFont="1" applyBorder="1" applyAlignment="1">
      <alignment horizontal="center" vertical="center" wrapText="1"/>
    </xf>
    <xf numFmtId="0" fontId="0" fillId="0" borderId="4" xfId="1" applyNumberFormat="1" applyFont="1" applyFill="1" applyBorder="1" applyAlignment="1">
      <alignment horizontal="center" vertical="center"/>
    </xf>
    <xf numFmtId="0" fontId="2" fillId="4" borderId="6" xfId="0" applyFont="1" applyFill="1" applyBorder="1" applyAlignment="1">
      <alignment horizontal="left"/>
    </xf>
    <xf numFmtId="0" fontId="2" fillId="4" borderId="7" xfId="0" applyFont="1" applyFill="1" applyBorder="1" applyAlignment="1">
      <alignment horizontal="left"/>
    </xf>
    <xf numFmtId="9" fontId="0" fillId="2" borderId="4" xfId="1" applyNumberFormat="1" applyFont="1" applyFill="1" applyBorder="1" applyAlignment="1">
      <alignment horizontal="right" vertical="center"/>
    </xf>
    <xf numFmtId="9" fontId="0" fillId="0" borderId="4" xfId="0" applyNumberFormat="1" applyBorder="1" applyAlignment="1">
      <alignment horizontal="right" vertical="center"/>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0" fillId="0" borderId="10" xfId="0" applyBorder="1" applyAlignment="1">
      <alignment horizontal="left" vertical="center" wrapText="1" indent="1"/>
    </xf>
    <xf numFmtId="0" fontId="0" fillId="0" borderId="11" xfId="0" applyBorder="1" applyAlignment="1">
      <alignment horizontal="left" vertical="center" wrapText="1" indent="1"/>
    </xf>
    <xf numFmtId="0" fontId="0" fillId="0" borderId="12" xfId="0" applyBorder="1" applyAlignment="1">
      <alignment horizontal="left" vertical="center" wrapText="1" indent="1"/>
    </xf>
    <xf numFmtId="0" fontId="0" fillId="0" borderId="13" xfId="0" applyBorder="1" applyAlignment="1">
      <alignment horizontal="left" vertical="center" wrapText="1" indent="1"/>
    </xf>
    <xf numFmtId="0" fontId="8" fillId="3" borderId="6" xfId="0" applyFont="1" applyFill="1" applyBorder="1" applyAlignment="1">
      <alignment horizontal="center"/>
    </xf>
    <xf numFmtId="0" fontId="8" fillId="3" borderId="7" xfId="0" applyFont="1" applyFill="1" applyBorder="1" applyAlignment="1">
      <alignment horizontal="center"/>
    </xf>
    <xf numFmtId="0" fontId="0" fillId="0" borderId="4" xfId="0" applyBorder="1" applyAlignment="1">
      <alignment horizontal="center" vertical="center"/>
    </xf>
    <xf numFmtId="0" fontId="2" fillId="0" borderId="4" xfId="0" applyFont="1" applyBorder="1" applyAlignment="1">
      <alignment horizontal="left"/>
    </xf>
    <xf numFmtId="0" fontId="2" fillId="4" borderId="4" xfId="0" applyFont="1" applyFill="1" applyBorder="1" applyAlignment="1">
      <alignment horizontal="left"/>
    </xf>
    <xf numFmtId="0" fontId="0" fillId="0" borderId="4" xfId="0" applyBorder="1" applyAlignment="1">
      <alignment horizontal="left" indent="1"/>
    </xf>
    <xf numFmtId="9" fontId="0" fillId="0" borderId="5" xfId="0" applyNumberFormat="1" applyBorder="1" applyAlignment="1">
      <alignment horizontal="right" vertical="center"/>
    </xf>
    <xf numFmtId="9" fontId="0" fillId="0" borderId="15" xfId="0" applyNumberFormat="1" applyBorder="1" applyAlignment="1">
      <alignment horizontal="right" vertical="center"/>
    </xf>
    <xf numFmtId="9" fontId="0" fillId="0" borderId="14" xfId="0" applyNumberFormat="1" applyBorder="1" applyAlignment="1">
      <alignment horizontal="right" vertical="center"/>
    </xf>
    <xf numFmtId="0" fontId="9" fillId="2" borderId="0" xfId="0" applyFont="1" applyFill="1" applyAlignment="1">
      <alignment horizontal="left" wrapText="1"/>
    </xf>
    <xf numFmtId="0" fontId="0" fillId="0" borderId="4" xfId="0" applyBorder="1" applyAlignment="1">
      <alignment horizontal="left" vertical="center"/>
    </xf>
    <xf numFmtId="0" fontId="8" fillId="3" borderId="4" xfId="0" applyFont="1" applyFill="1" applyBorder="1" applyAlignment="1">
      <alignment horizontal="left" vertic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FFC72C"/>
      <color rgb="FFFF5C39"/>
      <color rgb="FFFF603D"/>
      <color rgb="FF0068A0"/>
      <color rgb="FF0077DA"/>
      <color rgb="FF6AA4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2130722</xdr:colOff>
      <xdr:row>1</xdr:row>
      <xdr:rowOff>168654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9050"/>
          <a:ext cx="2083097" cy="3401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2</xdr:col>
      <xdr:colOff>825797</xdr:colOff>
      <xdr:row>1</xdr:row>
      <xdr:rowOff>168654</xdr:rowOff>
    </xdr:to>
    <xdr:pic>
      <xdr:nvPicPr>
        <xdr:cNvPr id="2" name="Picture 1">
          <a:extLst>
            <a:ext uri="{FF2B5EF4-FFF2-40B4-BE49-F238E27FC236}">
              <a16:creationId xmlns:a16="http://schemas.microsoft.com/office/drawing/2014/main" id="{1BBD3F37-D37A-4853-BC19-C0FC5746DC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9050"/>
          <a:ext cx="2073572" cy="3401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19050</xdr:rowOff>
    </xdr:from>
    <xdr:to>
      <xdr:col>1</xdr:col>
      <xdr:colOff>2073572</xdr:colOff>
      <xdr:row>1</xdr:row>
      <xdr:rowOff>172464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0" y="19050"/>
          <a:ext cx="2073572" cy="3439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115660</xdr:rowOff>
    </xdr:from>
    <xdr:to>
      <xdr:col>0</xdr:col>
      <xdr:colOff>2095500</xdr:colOff>
      <xdr:row>0</xdr:row>
      <xdr:rowOff>441134</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15660"/>
          <a:ext cx="1981200" cy="325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isource.com/company/sustainability/reports-and-polic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nisource.com/company/sustainability/reports-and-policies" TargetMode="External"/><Relationship Id="rId1" Type="http://schemas.openxmlformats.org/officeDocument/2006/relationships/hyperlink" Target="http://www.nisource.com/sustainability"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nisource.com/company/sustainability/reports-and-polic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117"/>
  <sheetViews>
    <sheetView showGridLines="0" tabSelected="1" zoomScaleNormal="100" zoomScaleSheetLayoutView="100" workbookViewId="0">
      <pane ySplit="4" topLeftCell="A5" activePane="bottomLeft" state="frozen"/>
      <selection pane="bottomLeft" activeCell="B4" sqref="B4"/>
      <selection activeCell="B39" sqref="B39:C39"/>
    </sheetView>
  </sheetViews>
  <sheetFormatPr defaultRowHeight="15"/>
  <cols>
    <col min="1" max="1" width="1.28515625" style="12" customWidth="1"/>
    <col min="2" max="2" width="72.140625" style="2" customWidth="1"/>
    <col min="3" max="3" width="14.7109375" style="2" customWidth="1"/>
    <col min="4" max="4" width="14.7109375" style="9" bestFit="1" customWidth="1"/>
    <col min="5" max="6" width="14.7109375" style="9" customWidth="1"/>
    <col min="7" max="8" width="21.7109375" style="9" customWidth="1"/>
    <col min="9" max="9" width="1.7109375" customWidth="1"/>
    <col min="10" max="18" width="14.7109375" customWidth="1"/>
  </cols>
  <sheetData>
    <row r="1" spans="1:14">
      <c r="B1" s="173"/>
      <c r="C1" s="173"/>
      <c r="D1" s="174"/>
      <c r="E1" s="174"/>
      <c r="F1" s="174"/>
      <c r="G1" s="174"/>
      <c r="H1" s="174"/>
      <c r="I1" s="12"/>
    </row>
    <row r="2" spans="1:14">
      <c r="B2" s="173"/>
      <c r="C2" s="173"/>
      <c r="D2" s="174"/>
      <c r="E2" s="174"/>
      <c r="F2" s="174"/>
      <c r="G2" s="174"/>
      <c r="H2" s="174"/>
      <c r="I2" s="12"/>
    </row>
    <row r="3" spans="1:14" ht="24" customHeight="1">
      <c r="B3" s="175" t="s">
        <v>0</v>
      </c>
      <c r="C3" s="225" t="s">
        <v>1</v>
      </c>
      <c r="D3" s="12"/>
      <c r="E3" s="12"/>
      <c r="F3" s="12"/>
      <c r="G3" s="174"/>
      <c r="H3" s="224" t="s">
        <v>2</v>
      </c>
      <c r="I3" s="12"/>
      <c r="J3" s="4"/>
      <c r="K3" s="4"/>
      <c r="L3" s="4"/>
      <c r="M3" s="4"/>
      <c r="N3" s="4"/>
    </row>
    <row r="4" spans="1:14">
      <c r="B4" s="175"/>
      <c r="C4" s="173"/>
      <c r="D4" s="12"/>
      <c r="E4" s="12"/>
      <c r="F4" s="12"/>
      <c r="G4" s="176"/>
      <c r="H4" s="176"/>
      <c r="I4" s="12"/>
      <c r="J4" s="4"/>
      <c r="K4" s="4"/>
      <c r="L4" s="4"/>
      <c r="M4" s="4"/>
      <c r="N4" s="4"/>
    </row>
    <row r="5" spans="1:14" s="11" customFormat="1" ht="17.25" customHeight="1">
      <c r="A5" s="177"/>
      <c r="B5" s="85" t="s">
        <v>3</v>
      </c>
      <c r="C5" s="32" t="s">
        <v>4</v>
      </c>
      <c r="D5" s="32">
        <v>2021</v>
      </c>
      <c r="E5" s="32">
        <v>2022</v>
      </c>
      <c r="F5" s="32">
        <v>2023</v>
      </c>
      <c r="G5" s="32" t="s">
        <v>5</v>
      </c>
      <c r="H5" s="177"/>
      <c r="I5" s="12"/>
      <c r="J5"/>
      <c r="K5"/>
      <c r="L5"/>
      <c r="M5"/>
    </row>
    <row r="6" spans="1:14" ht="17.25" customHeight="1">
      <c r="B6" s="166" t="s">
        <v>6</v>
      </c>
      <c r="C6" s="90">
        <v>272068</v>
      </c>
      <c r="D6" s="90">
        <v>119469</v>
      </c>
      <c r="E6" s="90">
        <v>100145</v>
      </c>
      <c r="F6" s="90">
        <v>64777</v>
      </c>
      <c r="G6" s="227" t="s">
        <v>7</v>
      </c>
      <c r="H6" s="12"/>
      <c r="I6" s="178"/>
    </row>
    <row r="7" spans="1:14" ht="17.25" customHeight="1">
      <c r="B7" s="166" t="s">
        <v>8</v>
      </c>
      <c r="C7" s="90">
        <v>210103</v>
      </c>
      <c r="D7" s="90">
        <v>49627</v>
      </c>
      <c r="E7" s="90">
        <v>48064</v>
      </c>
      <c r="F7" s="90">
        <v>44285</v>
      </c>
      <c r="G7" s="227"/>
      <c r="H7" s="12"/>
      <c r="I7" s="12"/>
    </row>
    <row r="8" spans="1:14" ht="17.25" customHeight="1">
      <c r="B8" s="167" t="s">
        <v>9</v>
      </c>
      <c r="C8" s="91">
        <f>SUM(C6:C7)</f>
        <v>482171</v>
      </c>
      <c r="D8" s="91">
        <f>SUM(D6:D7)</f>
        <v>169096</v>
      </c>
      <c r="E8" s="91">
        <f>SUM(E6:E7)</f>
        <v>148209</v>
      </c>
      <c r="F8" s="91">
        <f>SUM(F6:F7)</f>
        <v>109062</v>
      </c>
      <c r="G8" s="227"/>
      <c r="H8" s="12"/>
      <c r="I8" s="12"/>
    </row>
    <row r="9" spans="1:14" ht="17.25" customHeight="1">
      <c r="B9" s="166" t="s">
        <v>10</v>
      </c>
      <c r="C9" s="90">
        <v>685943</v>
      </c>
      <c r="D9" s="90">
        <v>223867</v>
      </c>
      <c r="E9" s="90">
        <v>167278</v>
      </c>
      <c r="F9" s="90">
        <v>134118</v>
      </c>
      <c r="G9" s="227"/>
      <c r="H9" s="12"/>
      <c r="I9" s="12"/>
    </row>
    <row r="10" spans="1:14" ht="17.25" customHeight="1">
      <c r="B10" s="167" t="s">
        <v>11</v>
      </c>
      <c r="C10" s="91">
        <f>C8+C9</f>
        <v>1168114</v>
      </c>
      <c r="D10" s="91">
        <f>D8+D9</f>
        <v>392963</v>
      </c>
      <c r="E10" s="91">
        <f>E8+E9</f>
        <v>315487</v>
      </c>
      <c r="F10" s="91">
        <f>SUM(F8:F9)</f>
        <v>243180</v>
      </c>
      <c r="G10" s="227"/>
      <c r="H10" s="12"/>
      <c r="I10" s="12"/>
    </row>
    <row r="11" spans="1:14" ht="17.25" customHeight="1">
      <c r="B11" s="69"/>
      <c r="C11" s="70"/>
      <c r="D11" s="70"/>
      <c r="E11" s="70"/>
      <c r="F11" s="70"/>
      <c r="G11" s="68"/>
      <c r="H11" s="12"/>
      <c r="I11" s="12"/>
    </row>
    <row r="12" spans="1:14" ht="17.25" customHeight="1">
      <c r="B12" s="168" t="s">
        <v>12</v>
      </c>
      <c r="C12" s="32" t="s">
        <v>4</v>
      </c>
      <c r="D12" s="32">
        <v>2021</v>
      </c>
      <c r="E12" s="32">
        <v>2022</v>
      </c>
      <c r="F12" s="32">
        <v>2023</v>
      </c>
      <c r="G12" s="12"/>
      <c r="H12" s="12"/>
      <c r="I12" s="12"/>
    </row>
    <row r="13" spans="1:14" ht="17.25" customHeight="1">
      <c r="B13" s="16" t="s">
        <v>6</v>
      </c>
      <c r="C13" s="93">
        <v>0.2802</v>
      </c>
      <c r="D13" s="93">
        <v>0.41449999999999998</v>
      </c>
      <c r="E13" s="93">
        <v>0.41420000000000001</v>
      </c>
      <c r="F13" s="93">
        <v>0.40400000000000003</v>
      </c>
      <c r="G13" s="12"/>
      <c r="H13" s="12"/>
      <c r="I13" s="12"/>
    </row>
    <row r="14" spans="1:14" ht="17.25" customHeight="1">
      <c r="B14" s="16" t="s">
        <v>8</v>
      </c>
      <c r="C14" s="93">
        <v>0.5081</v>
      </c>
      <c r="D14" s="93">
        <v>0.53349999999999997</v>
      </c>
      <c r="E14" s="93">
        <v>0.5151</v>
      </c>
      <c r="F14" s="93">
        <v>0.58930000000000005</v>
      </c>
      <c r="G14" s="12"/>
      <c r="H14" s="12"/>
      <c r="I14" s="12"/>
    </row>
    <row r="15" spans="1:14" ht="17.25" customHeight="1">
      <c r="B15" s="16" t="s">
        <v>10</v>
      </c>
      <c r="C15" s="93">
        <v>0.99639999999999995</v>
      </c>
      <c r="D15" s="93">
        <v>0.95089999999999997</v>
      </c>
      <c r="E15" s="93">
        <v>1</v>
      </c>
      <c r="F15" s="93">
        <v>1</v>
      </c>
      <c r="G15" s="179"/>
      <c r="H15" s="12"/>
      <c r="I15" s="12"/>
    </row>
    <row r="16" spans="1:14" ht="17.25" customHeight="1">
      <c r="B16" s="157" t="s">
        <v>13</v>
      </c>
      <c r="C16" s="94">
        <v>0.83020000000000005</v>
      </c>
      <c r="D16" s="94">
        <v>0.73509999999999998</v>
      </c>
      <c r="E16" s="94">
        <v>0.74019999999999997</v>
      </c>
      <c r="F16" s="94">
        <v>0.76700000000000002</v>
      </c>
      <c r="G16" s="12"/>
      <c r="H16" s="12"/>
      <c r="I16" s="12"/>
    </row>
    <row r="17" spans="1:9" ht="17.25" customHeight="1">
      <c r="B17" s="228" t="s">
        <v>14</v>
      </c>
      <c r="C17" s="229"/>
      <c r="D17" s="229"/>
      <c r="E17" s="229"/>
      <c r="F17" s="230"/>
      <c r="G17" s="180"/>
      <c r="H17" s="12"/>
      <c r="I17" s="12"/>
    </row>
    <row r="18" spans="1:9" ht="18">
      <c r="B18" s="87" t="s">
        <v>15</v>
      </c>
      <c r="C18" s="32" t="s">
        <v>4</v>
      </c>
      <c r="D18" s="32">
        <v>2021</v>
      </c>
      <c r="E18" s="32">
        <v>2022</v>
      </c>
      <c r="F18" s="32">
        <v>2023</v>
      </c>
      <c r="G18" s="12"/>
      <c r="H18" s="12"/>
      <c r="I18" s="12"/>
    </row>
    <row r="19" spans="1:9" ht="17.25">
      <c r="B19" s="16" t="s">
        <v>16</v>
      </c>
      <c r="C19" s="52" t="s">
        <v>17</v>
      </c>
      <c r="D19" s="52">
        <v>1433</v>
      </c>
      <c r="E19" s="53">
        <v>1188</v>
      </c>
      <c r="F19" s="53">
        <v>1065</v>
      </c>
      <c r="G19" s="12"/>
      <c r="H19" s="12"/>
      <c r="I19" s="12"/>
    </row>
    <row r="20" spans="1:9" ht="17.25">
      <c r="B20" s="16" t="s">
        <v>18</v>
      </c>
      <c r="C20" s="52" t="s">
        <v>17</v>
      </c>
      <c r="D20" s="52">
        <v>1529</v>
      </c>
      <c r="E20" s="53">
        <v>1397</v>
      </c>
      <c r="F20" s="53">
        <v>1339</v>
      </c>
      <c r="G20" s="12"/>
      <c r="H20" s="12"/>
    </row>
    <row r="21" spans="1:9" ht="39" customHeight="1">
      <c r="B21" s="234" t="s">
        <v>19</v>
      </c>
      <c r="C21" s="234"/>
      <c r="D21" s="234"/>
      <c r="E21" s="234"/>
      <c r="F21" s="234"/>
      <c r="G21" s="234"/>
      <c r="H21" s="234"/>
      <c r="I21" s="12"/>
    </row>
    <row r="22" spans="1:9" ht="17.25" customHeight="1">
      <c r="B22" s="168" t="s">
        <v>20</v>
      </c>
      <c r="C22" s="32" t="s">
        <v>4</v>
      </c>
      <c r="D22" s="32">
        <v>2021</v>
      </c>
      <c r="E22" s="32">
        <v>2022</v>
      </c>
      <c r="F22" s="32">
        <v>2023</v>
      </c>
      <c r="G22" s="32" t="s">
        <v>5</v>
      </c>
      <c r="H22" s="12"/>
      <c r="I22" s="12"/>
    </row>
    <row r="23" spans="1:9" ht="25.5">
      <c r="B23" s="84" t="s">
        <v>21</v>
      </c>
      <c r="C23" s="35">
        <v>34304</v>
      </c>
      <c r="D23" s="35">
        <v>4687.9269999999997</v>
      </c>
      <c r="E23" s="36">
        <v>3131</v>
      </c>
      <c r="F23" s="36">
        <v>2124.3769999999995</v>
      </c>
      <c r="G23" s="72" t="s">
        <v>22</v>
      </c>
      <c r="H23" s="149"/>
      <c r="I23" s="12"/>
    </row>
    <row r="24" spans="1:9" ht="17.25" customHeight="1">
      <c r="B24" s="84" t="s">
        <v>23</v>
      </c>
      <c r="C24" s="37">
        <v>4.0819999999999999</v>
      </c>
      <c r="D24" s="37">
        <v>1.1032225050732065</v>
      </c>
      <c r="E24" s="38">
        <v>0.77</v>
      </c>
      <c r="F24" s="38">
        <v>0.56000000000000005</v>
      </c>
      <c r="G24" s="73"/>
      <c r="H24" s="12"/>
      <c r="I24" s="12"/>
    </row>
    <row r="25" spans="1:9" ht="25.5">
      <c r="B25" s="84" t="s">
        <v>24</v>
      </c>
      <c r="C25" s="35">
        <v>61803</v>
      </c>
      <c r="D25" s="35">
        <v>1683.3389999999999</v>
      </c>
      <c r="E25" s="36">
        <v>1248</v>
      </c>
      <c r="F25" s="36">
        <v>1110</v>
      </c>
      <c r="G25" s="72" t="s">
        <v>22</v>
      </c>
      <c r="H25" s="149"/>
      <c r="I25" s="12"/>
    </row>
    <row r="26" spans="1:9" ht="17.25" customHeight="1">
      <c r="B26" s="84" t="s">
        <v>25</v>
      </c>
      <c r="C26" s="39">
        <v>7.3550000000000004</v>
      </c>
      <c r="D26" s="40">
        <v>0.39614470713119598</v>
      </c>
      <c r="E26" s="41">
        <v>0.30499999999999999</v>
      </c>
      <c r="F26" s="41">
        <v>0.28999999999999998</v>
      </c>
      <c r="G26" s="235"/>
      <c r="H26" s="12"/>
      <c r="I26" s="12"/>
    </row>
    <row r="27" spans="1:9" ht="17.25" customHeight="1">
      <c r="B27" s="84" t="s">
        <v>26</v>
      </c>
      <c r="C27" s="39" t="s">
        <v>17</v>
      </c>
      <c r="D27" s="42">
        <v>175</v>
      </c>
      <c r="E27" s="43">
        <v>137</v>
      </c>
      <c r="F27" s="43">
        <v>93.15</v>
      </c>
      <c r="G27" s="235"/>
      <c r="H27" s="12"/>
      <c r="I27" s="12"/>
    </row>
    <row r="28" spans="1:9" ht="25.5">
      <c r="B28" s="84" t="s">
        <v>27</v>
      </c>
      <c r="C28" s="39">
        <v>0.37</v>
      </c>
      <c r="D28" s="37">
        <v>0.03</v>
      </c>
      <c r="E28" s="38">
        <v>0.02</v>
      </c>
      <c r="F28" s="38">
        <f>26.71/2000</f>
        <v>1.3355000000000001E-2</v>
      </c>
      <c r="G28" s="72" t="s">
        <v>22</v>
      </c>
      <c r="H28" s="149"/>
      <c r="I28" s="12"/>
    </row>
    <row r="29" spans="1:9" ht="17.25" customHeight="1">
      <c r="B29" s="84" t="s">
        <v>28</v>
      </c>
      <c r="C29" s="39" t="s">
        <v>17</v>
      </c>
      <c r="D29" s="42">
        <v>122</v>
      </c>
      <c r="E29" s="43">
        <v>91</v>
      </c>
      <c r="F29" s="43">
        <v>71</v>
      </c>
      <c r="G29" s="73"/>
      <c r="H29" s="12"/>
      <c r="I29" s="12"/>
    </row>
    <row r="30" spans="1:9" ht="25.5">
      <c r="B30" s="84" t="s">
        <v>29</v>
      </c>
      <c r="C30" s="35">
        <v>20103740</v>
      </c>
      <c r="D30" s="35">
        <v>7892026.8190000001</v>
      </c>
      <c r="E30" s="36">
        <v>5914103</v>
      </c>
      <c r="F30" s="36">
        <v>4854192</v>
      </c>
      <c r="G30" s="72" t="s">
        <v>30</v>
      </c>
      <c r="H30" s="12"/>
      <c r="I30" s="12"/>
    </row>
    <row r="31" spans="1:9" s="23" customFormat="1" ht="14.25" customHeight="1">
      <c r="A31" s="24"/>
      <c r="B31" s="181"/>
      <c r="C31" s="181"/>
      <c r="D31" s="181"/>
      <c r="E31" s="181"/>
      <c r="F31" s="181"/>
      <c r="G31" s="181"/>
      <c r="H31" s="24"/>
      <c r="I31" s="24"/>
    </row>
    <row r="32" spans="1:9" s="23" customFormat="1" ht="17.25" customHeight="1">
      <c r="A32" s="24"/>
      <c r="B32" s="120" t="s">
        <v>31</v>
      </c>
      <c r="C32" s="32" t="s">
        <v>4</v>
      </c>
      <c r="D32" s="32">
        <v>2021</v>
      </c>
      <c r="E32" s="32">
        <v>2022</v>
      </c>
      <c r="F32" s="32">
        <v>2023</v>
      </c>
      <c r="G32" s="181"/>
      <c r="H32" s="24"/>
      <c r="I32" s="24"/>
    </row>
    <row r="33" spans="1:9" s="23" customFormat="1" ht="17.25" customHeight="1">
      <c r="A33" s="24"/>
      <c r="B33" s="16" t="s">
        <v>32</v>
      </c>
      <c r="C33" s="127">
        <v>8291954</v>
      </c>
      <c r="D33" s="127">
        <v>3031533</v>
      </c>
      <c r="E33" s="127">
        <v>1963086</v>
      </c>
      <c r="F33" s="127">
        <v>1638480</v>
      </c>
      <c r="G33" s="181"/>
      <c r="H33" s="24"/>
      <c r="I33" s="24"/>
    </row>
    <row r="34" spans="1:9" s="23" customFormat="1" ht="17.25" customHeight="1">
      <c r="A34" s="24"/>
      <c r="B34" s="16" t="s">
        <v>33</v>
      </c>
      <c r="C34" s="127">
        <v>13370897</v>
      </c>
      <c r="D34" s="127">
        <v>19880161</v>
      </c>
      <c r="E34" s="127">
        <v>23600583</v>
      </c>
      <c r="F34" s="127">
        <v>20783507</v>
      </c>
      <c r="G34" s="181"/>
      <c r="H34" s="24"/>
      <c r="I34" s="24"/>
    </row>
    <row r="35" spans="1:9" s="23" customFormat="1" ht="18.600000000000001" customHeight="1">
      <c r="A35" s="24"/>
      <c r="B35" s="31"/>
      <c r="C35" s="31"/>
      <c r="D35" s="31"/>
      <c r="E35" s="31"/>
      <c r="F35" s="31"/>
      <c r="G35" s="181"/>
      <c r="H35" s="24"/>
      <c r="I35" s="24"/>
    </row>
    <row r="36" spans="1:9" ht="17.25" customHeight="1">
      <c r="B36" s="120" t="s">
        <v>34</v>
      </c>
      <c r="C36" s="32" t="s">
        <v>4</v>
      </c>
      <c r="D36" s="32">
        <v>2021</v>
      </c>
      <c r="E36" s="32">
        <v>2022</v>
      </c>
      <c r="F36" s="32">
        <v>2023</v>
      </c>
      <c r="G36" s="75"/>
      <c r="H36" s="12"/>
    </row>
    <row r="37" spans="1:9" ht="17.25" customHeight="1">
      <c r="B37" s="16" t="s">
        <v>35</v>
      </c>
      <c r="C37" s="95" t="s">
        <v>17</v>
      </c>
      <c r="D37" s="95">
        <v>1</v>
      </c>
      <c r="E37" s="95">
        <v>0</v>
      </c>
      <c r="F37" s="95">
        <v>2</v>
      </c>
      <c r="G37" s="174"/>
      <c r="H37" s="12"/>
      <c r="I37" s="12"/>
    </row>
    <row r="38" spans="1:9" s="18" customFormat="1" ht="17.25" customHeight="1">
      <c r="B38" s="231" t="s">
        <v>36</v>
      </c>
      <c r="C38" s="231"/>
      <c r="D38" s="231"/>
      <c r="E38" s="231"/>
      <c r="F38" s="231"/>
      <c r="G38" s="183"/>
    </row>
    <row r="39" spans="1:9" s="18" customFormat="1" ht="17.25" customHeight="1">
      <c r="B39" s="182"/>
      <c r="C39" s="182"/>
      <c r="D39" s="182"/>
      <c r="E39" s="182"/>
      <c r="F39" s="182"/>
      <c r="G39" s="183"/>
    </row>
    <row r="40" spans="1:9" ht="17.25" customHeight="1">
      <c r="B40" s="168" t="s">
        <v>37</v>
      </c>
      <c r="C40" s="120"/>
      <c r="D40" s="121"/>
      <c r="E40" s="121"/>
      <c r="F40" s="121"/>
      <c r="G40" s="121"/>
      <c r="H40" s="122"/>
      <c r="I40" s="12"/>
    </row>
    <row r="41" spans="1:9" ht="17.25" customHeight="1">
      <c r="B41" s="34" t="s">
        <v>38</v>
      </c>
      <c r="C41" s="32" t="s">
        <v>4</v>
      </c>
      <c r="D41" s="32">
        <v>2021</v>
      </c>
      <c r="E41" s="32">
        <v>2022</v>
      </c>
      <c r="F41" s="32">
        <v>2023</v>
      </c>
      <c r="G41" s="32" t="s">
        <v>5</v>
      </c>
      <c r="H41" s="32" t="s">
        <v>39</v>
      </c>
      <c r="I41" s="12"/>
    </row>
    <row r="42" spans="1:9" ht="17.25" customHeight="1">
      <c r="B42" s="33" t="s">
        <v>40</v>
      </c>
      <c r="C42" s="44">
        <v>18366323.357024394</v>
      </c>
      <c r="D42" s="45">
        <v>7224290.1645156564</v>
      </c>
      <c r="E42" s="46">
        <v>5435246.3381629558</v>
      </c>
      <c r="F42" s="46">
        <v>4464818.16</v>
      </c>
      <c r="G42" s="240"/>
      <c r="H42" s="241"/>
      <c r="I42" s="12"/>
    </row>
    <row r="43" spans="1:9" ht="17.25" customHeight="1">
      <c r="B43" s="47" t="s">
        <v>41</v>
      </c>
      <c r="C43" s="44">
        <v>1065600.9507531305</v>
      </c>
      <c r="D43" s="45">
        <v>972870.44775811222</v>
      </c>
      <c r="E43" s="46">
        <v>934377.28332613292</v>
      </c>
      <c r="F43" s="46">
        <v>926020.61</v>
      </c>
      <c r="G43" s="240"/>
      <c r="H43" s="241"/>
      <c r="I43" s="12"/>
    </row>
    <row r="44" spans="1:9" ht="17.25" customHeight="1">
      <c r="B44" s="33" t="s">
        <v>42</v>
      </c>
      <c r="C44" s="44">
        <v>102831.43153089847</v>
      </c>
      <c r="D44" s="45">
        <v>13794.35633296732</v>
      </c>
      <c r="E44" s="46">
        <v>13986.225905638206</v>
      </c>
      <c r="F44" s="46">
        <v>42507.53</v>
      </c>
      <c r="G44" s="240"/>
      <c r="H44" s="241"/>
      <c r="I44" s="12"/>
    </row>
    <row r="45" spans="1:9" ht="17.25" customHeight="1">
      <c r="B45" s="33" t="s">
        <v>43</v>
      </c>
      <c r="C45" s="44">
        <v>30884.436517987036</v>
      </c>
      <c r="D45" s="45">
        <v>51681</v>
      </c>
      <c r="E45" s="46">
        <v>51512.820461879099</v>
      </c>
      <c r="F45" s="46">
        <v>51694.79098252549</v>
      </c>
      <c r="G45" s="240"/>
      <c r="H45" s="241"/>
      <c r="I45" s="12"/>
    </row>
    <row r="46" spans="1:9" ht="17.25" customHeight="1">
      <c r="B46" s="33" t="s">
        <v>44</v>
      </c>
      <c r="C46" s="44">
        <v>11457.8</v>
      </c>
      <c r="D46" s="45">
        <v>8280.4891742012296</v>
      </c>
      <c r="E46" s="46">
        <v>7276.72</v>
      </c>
      <c r="F46" s="46">
        <v>7238.15</v>
      </c>
      <c r="G46" s="240"/>
      <c r="H46" s="241"/>
      <c r="I46" s="12"/>
    </row>
    <row r="47" spans="1:9" ht="25.5">
      <c r="B47" s="48" t="s">
        <v>45</v>
      </c>
      <c r="C47" s="49">
        <f>SUM(C42:C46)</f>
        <v>19577097.975826412</v>
      </c>
      <c r="D47" s="50">
        <f>SUM(D42:D46)</f>
        <v>8270916.4577809367</v>
      </c>
      <c r="E47" s="50">
        <f>SUM(E42:E46)</f>
        <v>6442399.3878566064</v>
      </c>
      <c r="F47" s="50">
        <f>SUM(F42:F46)</f>
        <v>5492279.2409825269</v>
      </c>
      <c r="G47" s="72" t="s">
        <v>30</v>
      </c>
      <c r="H47" s="72" t="s">
        <v>46</v>
      </c>
      <c r="I47" s="12"/>
    </row>
    <row r="48" spans="1:9" ht="17.25" customHeight="1">
      <c r="B48" s="34" t="s">
        <v>47</v>
      </c>
      <c r="C48" s="34"/>
      <c r="D48" s="34"/>
      <c r="E48" s="34"/>
      <c r="F48" s="34"/>
      <c r="G48" s="34"/>
      <c r="H48" s="34"/>
      <c r="I48" s="12"/>
    </row>
    <row r="49" spans="1:9" ht="17.25" customHeight="1">
      <c r="B49" s="33" t="s">
        <v>48</v>
      </c>
      <c r="C49" s="44">
        <v>65265.903182458853</v>
      </c>
      <c r="D49" s="45">
        <v>30241.598356559905</v>
      </c>
      <c r="E49" s="46">
        <v>25839.268550686367</v>
      </c>
      <c r="F49" s="46">
        <v>24673.599999999999</v>
      </c>
      <c r="G49" s="239"/>
      <c r="H49" s="239"/>
      <c r="I49" s="12"/>
    </row>
    <row r="50" spans="1:9" ht="17.25" customHeight="1">
      <c r="B50" s="33" t="s">
        <v>49</v>
      </c>
      <c r="C50" s="44">
        <v>17308.934142830105</v>
      </c>
      <c r="D50" s="45">
        <v>41881.022593054593</v>
      </c>
      <c r="E50" s="46">
        <v>50739.996574602432</v>
      </c>
      <c r="F50" s="46">
        <v>35106.663147059451</v>
      </c>
      <c r="G50" s="239"/>
      <c r="H50" s="239"/>
      <c r="I50" s="12"/>
    </row>
    <row r="51" spans="1:9" ht="25.5">
      <c r="B51" s="48" t="s">
        <v>50</v>
      </c>
      <c r="C51" s="50">
        <f>SUM(C49:C50)</f>
        <v>82574.837325288958</v>
      </c>
      <c r="D51" s="50">
        <f>SUM(D49:D50)</f>
        <v>72122.620949614502</v>
      </c>
      <c r="E51" s="51">
        <f>SUM(E49:E50)</f>
        <v>76579.265125288803</v>
      </c>
      <c r="F51" s="51">
        <f>SUM(F49:F50)</f>
        <v>59780.26314705945</v>
      </c>
      <c r="G51" s="239"/>
      <c r="H51" s="72" t="s">
        <v>46</v>
      </c>
      <c r="I51" s="12"/>
    </row>
    <row r="52" spans="1:9" ht="17.25" customHeight="1">
      <c r="B52" s="34" t="s">
        <v>51</v>
      </c>
      <c r="C52" s="34"/>
      <c r="D52" s="34"/>
      <c r="E52" s="34"/>
      <c r="F52" s="34"/>
      <c r="G52" s="34"/>
      <c r="H52" s="34"/>
      <c r="I52" s="12"/>
    </row>
    <row r="53" spans="1:9" ht="17.25" customHeight="1">
      <c r="B53" s="80" t="s">
        <v>52</v>
      </c>
      <c r="C53" s="81"/>
      <c r="D53" s="82"/>
      <c r="E53" s="83"/>
      <c r="F53" s="83"/>
      <c r="G53" s="78"/>
      <c r="H53" s="79"/>
      <c r="I53" s="12"/>
    </row>
    <row r="54" spans="1:9" ht="17.25" customHeight="1">
      <c r="B54" s="77" t="s">
        <v>53</v>
      </c>
      <c r="C54" s="44">
        <v>1236441.7160844884</v>
      </c>
      <c r="D54" s="52">
        <v>1915048.741579928</v>
      </c>
      <c r="E54" s="53">
        <v>2073968.6450676515</v>
      </c>
      <c r="F54" s="53">
        <v>1518256.6283284738</v>
      </c>
      <c r="G54" s="236"/>
      <c r="H54" s="236"/>
      <c r="I54" s="12"/>
    </row>
    <row r="55" spans="1:9" ht="17.25" customHeight="1">
      <c r="B55" s="77" t="s">
        <v>54</v>
      </c>
      <c r="C55" s="44" t="s">
        <v>17</v>
      </c>
      <c r="D55" s="52">
        <v>2284219.5431127939</v>
      </c>
      <c r="E55" s="53">
        <v>2545880.7806426878</v>
      </c>
      <c r="F55" s="53">
        <v>2146537.7706480701</v>
      </c>
      <c r="G55" s="237"/>
      <c r="H55" s="237"/>
      <c r="I55" s="12"/>
    </row>
    <row r="56" spans="1:9" ht="17.25" customHeight="1">
      <c r="B56" s="77" t="s">
        <v>55</v>
      </c>
      <c r="C56" s="44" t="s">
        <v>17</v>
      </c>
      <c r="D56" s="52">
        <v>1384276.5812152647</v>
      </c>
      <c r="E56" s="53">
        <v>1036114.8278629645</v>
      </c>
      <c r="F56" s="53">
        <v>880509.37167420494</v>
      </c>
      <c r="G56" s="237"/>
      <c r="H56" s="237"/>
      <c r="I56" s="12"/>
    </row>
    <row r="57" spans="1:9" ht="17.25" customHeight="1">
      <c r="B57" s="33" t="s">
        <v>56</v>
      </c>
      <c r="C57" s="44">
        <v>15159259.97537932</v>
      </c>
      <c r="D57" s="52">
        <v>9141767.6139151398</v>
      </c>
      <c r="E57" s="53">
        <v>10103991.548041662</v>
      </c>
      <c r="F57" s="53">
        <v>8877005.0775871817</v>
      </c>
      <c r="G57" s="237"/>
      <c r="H57" s="237"/>
      <c r="I57" s="12"/>
    </row>
    <row r="58" spans="1:9" ht="17.25" customHeight="1">
      <c r="B58" s="48" t="s">
        <v>57</v>
      </c>
      <c r="C58" s="49">
        <f t="shared" ref="C58:E58" si="0">SUM(C54:C57)</f>
        <v>16395701.691463808</v>
      </c>
      <c r="D58" s="49">
        <f t="shared" si="0"/>
        <v>14725312.479823126</v>
      </c>
      <c r="E58" s="49">
        <f t="shared" si="0"/>
        <v>15759955.801614966</v>
      </c>
      <c r="F58" s="49">
        <f>SUM(F54:F57)</f>
        <v>13422308.848237932</v>
      </c>
      <c r="G58" s="238"/>
      <c r="H58" s="238"/>
      <c r="I58" s="12"/>
    </row>
    <row r="59" spans="1:9" ht="17.25" customHeight="1">
      <c r="B59" s="34" t="s">
        <v>58</v>
      </c>
      <c r="C59" s="34"/>
      <c r="D59" s="34"/>
      <c r="E59" s="34"/>
      <c r="F59" s="34"/>
      <c r="G59" s="34"/>
      <c r="H59" s="34"/>
      <c r="I59" s="12"/>
    </row>
    <row r="60" spans="1:9" ht="17.25" customHeight="1">
      <c r="B60" s="54" t="s">
        <v>59</v>
      </c>
      <c r="C60" s="44">
        <v>25870782.448345531</v>
      </c>
      <c r="D60" s="52">
        <v>39035864.93511942</v>
      </c>
      <c r="E60" s="53">
        <v>38884108.861627929</v>
      </c>
      <c r="F60" s="53">
        <v>38737970.022827663</v>
      </c>
      <c r="G60" s="139"/>
      <c r="H60" s="140"/>
      <c r="I60" s="12"/>
    </row>
    <row r="61" spans="1:9" ht="9" customHeight="1">
      <c r="B61" s="184"/>
      <c r="C61" s="185"/>
      <c r="D61" s="185"/>
      <c r="E61" s="186"/>
      <c r="F61" s="186"/>
      <c r="G61" s="12"/>
      <c r="H61" s="12"/>
      <c r="I61" s="12"/>
    </row>
    <row r="62" spans="1:9" s="25" customFormat="1" ht="87.75" customHeight="1">
      <c r="A62" s="187"/>
      <c r="B62" s="226" t="s">
        <v>60</v>
      </c>
      <c r="C62" s="226"/>
      <c r="D62" s="226"/>
      <c r="E62" s="226"/>
      <c r="F62" s="226"/>
      <c r="G62" s="226"/>
      <c r="H62" s="226"/>
      <c r="I62" s="187"/>
    </row>
    <row r="63" spans="1:9">
      <c r="B63" s="173"/>
      <c r="C63" s="173"/>
      <c r="D63" s="174"/>
      <c r="E63" s="174"/>
      <c r="F63" s="174"/>
      <c r="G63" s="174"/>
      <c r="H63" s="174"/>
      <c r="I63" s="12"/>
    </row>
    <row r="64" spans="1:9" ht="17.25" customHeight="1">
      <c r="B64" s="168" t="s">
        <v>61</v>
      </c>
      <c r="C64" s="32" t="s">
        <v>4</v>
      </c>
      <c r="D64" s="32">
        <v>2021</v>
      </c>
      <c r="E64" s="32">
        <v>2022</v>
      </c>
      <c r="F64" s="32">
        <v>2023</v>
      </c>
      <c r="G64" s="32" t="s">
        <v>5</v>
      </c>
      <c r="H64" s="174"/>
      <c r="I64" s="12"/>
    </row>
    <row r="65" spans="2:9" ht="17.25" customHeight="1">
      <c r="B65" s="16" t="s">
        <v>62</v>
      </c>
      <c r="C65" s="96">
        <v>119252</v>
      </c>
      <c r="D65" s="97">
        <v>11261.520022500001</v>
      </c>
      <c r="E65" s="97">
        <v>10111.620000000001</v>
      </c>
      <c r="F65" s="97">
        <v>9787</v>
      </c>
      <c r="G65" s="245" t="s">
        <v>22</v>
      </c>
      <c r="H65" s="149"/>
      <c r="I65" s="12"/>
    </row>
    <row r="66" spans="2:9" ht="17.25" customHeight="1">
      <c r="B66" s="16" t="s">
        <v>63</v>
      </c>
      <c r="C66" s="96">
        <v>110887</v>
      </c>
      <c r="D66" s="97">
        <v>7547.8</v>
      </c>
      <c r="E66" s="98">
        <v>6438.25</v>
      </c>
      <c r="F66" s="98">
        <v>6930</v>
      </c>
      <c r="G66" s="246"/>
      <c r="H66" s="149"/>
      <c r="I66" s="12"/>
    </row>
    <row r="67" spans="2:9" ht="17.25" customHeight="1">
      <c r="B67" s="16" t="s">
        <v>64</v>
      </c>
      <c r="C67" s="96">
        <f>C65-C66</f>
        <v>8365</v>
      </c>
      <c r="D67" s="97">
        <f t="shared" ref="D67:E67" si="1">D65-D66</f>
        <v>3713.7200225000006</v>
      </c>
      <c r="E67" s="98">
        <f t="shared" si="1"/>
        <v>3673.3700000000008</v>
      </c>
      <c r="F67" s="98">
        <v>2856</v>
      </c>
      <c r="G67" s="246"/>
      <c r="H67" s="174"/>
      <c r="I67" s="12"/>
    </row>
    <row r="68" spans="2:9" ht="17.25" customHeight="1">
      <c r="B68" s="16" t="s">
        <v>65</v>
      </c>
      <c r="C68" s="99">
        <f>C66/C65</f>
        <v>0.92985442592157785</v>
      </c>
      <c r="D68" s="99">
        <f t="shared" ref="D68:E68" si="2">D66/D65</f>
        <v>0.6702292394738758</v>
      </c>
      <c r="E68" s="99">
        <f t="shared" si="2"/>
        <v>0.63671795419527233</v>
      </c>
      <c r="F68" s="99">
        <f>F66/F65</f>
        <v>0.70808214979053852</v>
      </c>
      <c r="G68" s="247"/>
      <c r="H68" s="174"/>
      <c r="I68" s="12"/>
    </row>
    <row r="69" spans="2:9" s="12" customFormat="1" ht="17.25" customHeight="1">
      <c r="B69" s="190"/>
      <c r="C69" s="191"/>
      <c r="D69" s="192"/>
      <c r="E69" s="192"/>
      <c r="F69" s="193"/>
      <c r="G69" s="188"/>
      <c r="H69" s="174"/>
    </row>
    <row r="70" spans="2:9" ht="17.25" customHeight="1">
      <c r="B70" s="120" t="s">
        <v>66</v>
      </c>
      <c r="C70" s="55" t="s">
        <v>4</v>
      </c>
      <c r="D70" s="55">
        <v>2021</v>
      </c>
      <c r="E70" s="55">
        <v>2022</v>
      </c>
      <c r="F70" s="55">
        <v>2023</v>
      </c>
      <c r="G70" s="189"/>
      <c r="H70" s="174"/>
      <c r="I70" s="12"/>
    </row>
    <row r="71" spans="2:9" ht="17.25" customHeight="1">
      <c r="B71" s="170" t="s">
        <v>67</v>
      </c>
      <c r="C71" s="248" t="s">
        <v>68</v>
      </c>
      <c r="D71" s="97">
        <v>34851.644554027313</v>
      </c>
      <c r="E71" s="97">
        <v>33531.29535283424</v>
      </c>
      <c r="F71" s="97">
        <v>32802.432304701324</v>
      </c>
      <c r="G71" s="174"/>
      <c r="H71" s="174"/>
      <c r="I71" s="12"/>
    </row>
    <row r="72" spans="2:9" ht="17.25" customHeight="1">
      <c r="B72" s="170" t="s">
        <v>69</v>
      </c>
      <c r="C72" s="248"/>
      <c r="D72" s="98">
        <v>22896.324600015374</v>
      </c>
      <c r="E72" s="98">
        <v>22149.029073828504</v>
      </c>
      <c r="F72" s="98">
        <v>21770.934356793023</v>
      </c>
      <c r="G72" s="174"/>
      <c r="H72" s="174"/>
      <c r="I72" s="12"/>
    </row>
    <row r="73" spans="2:9" ht="17.25" customHeight="1">
      <c r="B73" s="170" t="s">
        <v>70</v>
      </c>
      <c r="C73" s="248"/>
      <c r="D73" s="98">
        <v>848722557</v>
      </c>
      <c r="E73" s="98">
        <v>866919121</v>
      </c>
      <c r="F73" s="98">
        <v>842042730</v>
      </c>
      <c r="G73" s="174"/>
      <c r="H73" s="174"/>
      <c r="I73" s="12"/>
    </row>
    <row r="74" spans="2:9" ht="17.25" customHeight="1">
      <c r="B74" s="170" t="s">
        <v>71</v>
      </c>
      <c r="C74" s="248"/>
      <c r="D74" s="98">
        <v>797106565.93038487</v>
      </c>
      <c r="E74" s="98">
        <v>786954016.43753004</v>
      </c>
      <c r="F74" s="98">
        <v>778587778.37496865</v>
      </c>
      <c r="G74" s="174"/>
      <c r="H74" s="174"/>
      <c r="I74" s="12"/>
    </row>
    <row r="75" spans="2:9" ht="17.25" customHeight="1">
      <c r="B75" s="170" t="s">
        <v>72</v>
      </c>
      <c r="C75" s="248"/>
      <c r="D75" s="100">
        <v>0.93400000000000005</v>
      </c>
      <c r="E75" s="100">
        <v>0.93400000000000016</v>
      </c>
      <c r="F75" s="100">
        <v>0.93400000000000005</v>
      </c>
      <c r="G75" s="174"/>
      <c r="H75" s="174"/>
      <c r="I75" s="12"/>
    </row>
    <row r="76" spans="2:9" ht="17.25" customHeight="1">
      <c r="B76" s="170" t="s">
        <v>73</v>
      </c>
      <c r="C76" s="248"/>
      <c r="D76" s="100">
        <v>0.93400000000000005</v>
      </c>
      <c r="E76" s="100">
        <v>0.93399999999999994</v>
      </c>
      <c r="F76" s="100">
        <v>0.93399999999999994</v>
      </c>
      <c r="G76" s="174"/>
      <c r="H76" s="174"/>
      <c r="I76" s="12"/>
    </row>
    <row r="77" spans="2:9" ht="17.25" customHeight="1">
      <c r="B77" s="170" t="s">
        <v>74</v>
      </c>
      <c r="C77" s="248"/>
      <c r="D77" s="101">
        <v>2.2898626128432494E-3</v>
      </c>
      <c r="E77" s="101">
        <v>2.15686838235219E-3</v>
      </c>
      <c r="F77" s="101">
        <v>2.1723200585016603E-3</v>
      </c>
      <c r="G77" s="174"/>
      <c r="H77" s="174"/>
      <c r="I77" s="12"/>
    </row>
    <row r="78" spans="2:9" ht="17.25" customHeight="1">
      <c r="B78" s="170" t="s">
        <v>75</v>
      </c>
      <c r="C78" s="248"/>
      <c r="D78" s="101">
        <v>2.4381408145629992E-3</v>
      </c>
      <c r="E78" s="101">
        <v>2.3760351978454942E-3</v>
      </c>
      <c r="F78" s="101">
        <v>2.3493642763212754E-3</v>
      </c>
      <c r="G78" s="174"/>
      <c r="H78" s="174"/>
      <c r="I78" s="12"/>
    </row>
    <row r="79" spans="2:9" ht="17.25" customHeight="1">
      <c r="B79" s="170" t="s">
        <v>76</v>
      </c>
      <c r="C79" s="248"/>
      <c r="D79" s="101">
        <v>1.5043605070579041E-3</v>
      </c>
      <c r="E79" s="101">
        <v>1.4247150313297433E-3</v>
      </c>
      <c r="F79" s="101">
        <v>1.4417661762480404E-3</v>
      </c>
      <c r="G79" s="174"/>
      <c r="H79" s="174"/>
      <c r="I79" s="12"/>
    </row>
    <row r="80" spans="2:9" ht="17.25" customHeight="1">
      <c r="B80" s="170" t="s">
        <v>77</v>
      </c>
      <c r="C80" s="248"/>
      <c r="D80" s="101">
        <v>1.6017741551403912E-3</v>
      </c>
      <c r="E80" s="101">
        <v>1.5694852263758851E-3</v>
      </c>
      <c r="F80" s="101">
        <v>1.5592702079185268E-3</v>
      </c>
      <c r="G80" s="174"/>
      <c r="H80" s="174"/>
      <c r="I80" s="12"/>
    </row>
    <row r="81" spans="2:9" s="12" customFormat="1">
      <c r="B81" s="194"/>
      <c r="C81" s="178"/>
      <c r="D81" s="178"/>
      <c r="E81" s="178"/>
      <c r="F81" s="178"/>
      <c r="H81" s="174"/>
    </row>
    <row r="82" spans="2:9" ht="29.25" customHeight="1">
      <c r="B82" s="169" t="s">
        <v>78</v>
      </c>
      <c r="C82" s="32" t="s">
        <v>4</v>
      </c>
      <c r="D82" s="32">
        <v>2021</v>
      </c>
      <c r="E82" s="32">
        <v>2022</v>
      </c>
      <c r="F82" s="32">
        <v>2023</v>
      </c>
      <c r="G82" s="12"/>
      <c r="H82" s="174"/>
      <c r="I82" s="12"/>
    </row>
    <row r="83" spans="2:9" ht="16.5" customHeight="1">
      <c r="B83" s="16" t="s">
        <v>79</v>
      </c>
      <c r="C83" s="242" t="s">
        <v>68</v>
      </c>
      <c r="D83" s="98">
        <v>2127</v>
      </c>
      <c r="E83" s="98">
        <v>2611</v>
      </c>
      <c r="F83" s="98">
        <v>3575</v>
      </c>
      <c r="G83" s="12"/>
      <c r="H83" s="174"/>
      <c r="I83" s="12"/>
    </row>
    <row r="84" spans="2:9" ht="16.5" customHeight="1">
      <c r="B84" s="16" t="s">
        <v>80</v>
      </c>
      <c r="C84" s="243"/>
      <c r="D84" s="98">
        <v>2982</v>
      </c>
      <c r="E84" s="98">
        <v>3009</v>
      </c>
      <c r="F84" s="98">
        <v>3078</v>
      </c>
      <c r="G84" s="12"/>
      <c r="H84" s="174"/>
      <c r="I84" s="12"/>
    </row>
    <row r="85" spans="2:9" ht="16.5" customHeight="1">
      <c r="B85" s="157" t="s">
        <v>81</v>
      </c>
      <c r="C85" s="244"/>
      <c r="D85" s="102">
        <f>SUM(D83:D84)</f>
        <v>5109</v>
      </c>
      <c r="E85" s="102">
        <f>SUM(E83:E84)</f>
        <v>5620</v>
      </c>
      <c r="F85" s="102">
        <f>SUM(F83:F84)</f>
        <v>6653</v>
      </c>
      <c r="G85" s="12"/>
      <c r="H85" s="174"/>
      <c r="I85" s="12"/>
    </row>
    <row r="86" spans="2:9" s="12" customFormat="1" ht="17.25" customHeight="1">
      <c r="B86" s="17"/>
      <c r="C86" s="195"/>
      <c r="D86" s="195"/>
      <c r="E86" s="195"/>
      <c r="F86" s="195"/>
      <c r="H86" s="174"/>
    </row>
    <row r="87" spans="2:9" ht="17.25" customHeight="1">
      <c r="B87" s="120" t="s">
        <v>82</v>
      </c>
      <c r="C87" s="121"/>
      <c r="D87" s="121"/>
      <c r="E87" s="121"/>
      <c r="F87" s="122"/>
      <c r="G87" s="196"/>
      <c r="H87" s="174"/>
      <c r="I87" s="12"/>
    </row>
    <row r="88" spans="2:9" ht="27.75">
      <c r="B88" s="116" t="s">
        <v>83</v>
      </c>
      <c r="C88" s="71" t="s">
        <v>84</v>
      </c>
      <c r="D88" s="65" t="s">
        <v>85</v>
      </c>
      <c r="E88" s="71" t="s">
        <v>81</v>
      </c>
      <c r="F88" s="65" t="s">
        <v>86</v>
      </c>
      <c r="G88" s="197"/>
      <c r="H88" s="174"/>
      <c r="I88" s="12"/>
    </row>
    <row r="89" spans="2:9" ht="17.25" customHeight="1">
      <c r="B89" s="117">
        <v>2021</v>
      </c>
      <c r="C89" s="118"/>
      <c r="D89" s="118"/>
      <c r="E89" s="118"/>
      <c r="F89" s="119"/>
      <c r="G89" s="198"/>
      <c r="H89" s="174"/>
      <c r="I89" s="12"/>
    </row>
    <row r="90" spans="2:9" ht="17.25">
      <c r="B90" s="16" t="s">
        <v>87</v>
      </c>
      <c r="C90" s="103">
        <v>295.6318875</v>
      </c>
      <c r="D90" s="104">
        <v>25179.528776850002</v>
      </c>
      <c r="E90" s="104">
        <f>C90+D90</f>
        <v>25475.160664350002</v>
      </c>
      <c r="F90" s="105">
        <f>E90/E94</f>
        <v>0.87005727683038148</v>
      </c>
      <c r="G90" s="198"/>
      <c r="H90" s="174"/>
      <c r="I90" s="12"/>
    </row>
    <row r="91" spans="2:9" ht="17.25">
      <c r="B91" s="16" t="s">
        <v>88</v>
      </c>
      <c r="C91" s="104">
        <v>16.4131085</v>
      </c>
      <c r="D91" s="104">
        <v>3767.4279200500009</v>
      </c>
      <c r="E91" s="104">
        <f>C91+D91</f>
        <v>3783.8410285500008</v>
      </c>
      <c r="F91" s="105">
        <f>E91/E94</f>
        <v>0.12923013380113194</v>
      </c>
      <c r="G91" s="198"/>
      <c r="H91" s="174"/>
      <c r="I91" s="12"/>
    </row>
    <row r="92" spans="2:9" ht="17.25" customHeight="1">
      <c r="B92" s="16" t="s">
        <v>89</v>
      </c>
      <c r="C92" s="104">
        <v>0</v>
      </c>
      <c r="D92" s="104">
        <v>8.7625650000000004</v>
      </c>
      <c r="E92" s="104">
        <f>C92+D92</f>
        <v>8.7625650000000004</v>
      </c>
      <c r="F92" s="93">
        <f>E92/E94</f>
        <v>2.9926929774453444E-4</v>
      </c>
      <c r="G92" s="198"/>
      <c r="H92" s="174"/>
      <c r="I92" s="12"/>
    </row>
    <row r="93" spans="2:9" ht="17.25" customHeight="1">
      <c r="B93" s="16" t="s">
        <v>90</v>
      </c>
      <c r="C93" s="104">
        <v>8.8345101250000013</v>
      </c>
      <c r="D93" s="104">
        <v>3.2674462499999999</v>
      </c>
      <c r="E93" s="104">
        <f>C93+D93</f>
        <v>12.101956375</v>
      </c>
      <c r="F93" s="93">
        <f>E93/E94</f>
        <v>4.1332007074198498E-4</v>
      </c>
      <c r="G93" s="198"/>
      <c r="H93" s="174"/>
      <c r="I93" s="12"/>
    </row>
    <row r="94" spans="2:9" ht="17.25" customHeight="1">
      <c r="B94" s="157" t="s">
        <v>81</v>
      </c>
      <c r="C94" s="102">
        <f>SUM(C90:C93)</f>
        <v>320.87950612500003</v>
      </c>
      <c r="D94" s="106">
        <f>SUM(D90:D93)</f>
        <v>28958.986708150005</v>
      </c>
      <c r="E94" s="106">
        <f>C94+D94</f>
        <v>29279.866214275004</v>
      </c>
      <c r="F94" s="108">
        <f>SUM(F90:F93)</f>
        <v>0.99999999999999989</v>
      </c>
      <c r="G94" s="198"/>
      <c r="H94" s="174"/>
      <c r="I94" s="12"/>
    </row>
    <row r="95" spans="2:9" ht="17.25" customHeight="1">
      <c r="B95" s="117">
        <v>2022</v>
      </c>
      <c r="C95" s="118"/>
      <c r="D95" s="118"/>
      <c r="E95" s="118"/>
      <c r="F95" s="119"/>
      <c r="G95" s="198"/>
      <c r="H95" s="174"/>
      <c r="I95" s="12"/>
    </row>
    <row r="96" spans="2:9" ht="17.25" customHeight="1">
      <c r="B96" s="16" t="s">
        <v>87</v>
      </c>
      <c r="C96" s="103">
        <v>418</v>
      </c>
      <c r="D96" s="104">
        <v>53329</v>
      </c>
      <c r="E96" s="104">
        <f>SUM(C96:D96)</f>
        <v>53747</v>
      </c>
      <c r="F96" s="105">
        <f>E96/E100</f>
        <v>0.94893977647910455</v>
      </c>
      <c r="G96" s="198"/>
      <c r="H96" s="174"/>
      <c r="I96" s="12"/>
    </row>
    <row r="97" spans="2:9" ht="17.25" customHeight="1">
      <c r="B97" s="16" t="s">
        <v>88</v>
      </c>
      <c r="C97" s="104">
        <v>19</v>
      </c>
      <c r="D97" s="104">
        <v>2860</v>
      </c>
      <c r="E97" s="104">
        <f>SUM(C97:D97)</f>
        <v>2879</v>
      </c>
      <c r="F97" s="105">
        <f>E97/E100</f>
        <v>5.0830699694556752E-2</v>
      </c>
      <c r="G97" s="198"/>
      <c r="H97" s="174"/>
      <c r="I97" s="12"/>
    </row>
    <row r="98" spans="2:9" ht="17.25" customHeight="1">
      <c r="B98" s="16" t="s">
        <v>89</v>
      </c>
      <c r="C98" s="104">
        <v>0</v>
      </c>
      <c r="D98" s="104">
        <v>0</v>
      </c>
      <c r="E98" s="104">
        <v>0</v>
      </c>
      <c r="F98" s="141">
        <v>0</v>
      </c>
      <c r="G98" s="198"/>
      <c r="H98" s="174"/>
      <c r="I98" s="12"/>
    </row>
    <row r="99" spans="2:9" ht="17.25" customHeight="1">
      <c r="B99" s="16" t="s">
        <v>90</v>
      </c>
      <c r="C99" s="104">
        <v>8</v>
      </c>
      <c r="D99" s="104">
        <v>5</v>
      </c>
      <c r="E99" s="104">
        <v>13</v>
      </c>
      <c r="F99" s="93">
        <f>E99/E100</f>
        <v>2.2952382633874185E-4</v>
      </c>
      <c r="G99" s="198"/>
      <c r="H99" s="174"/>
      <c r="I99" s="12"/>
    </row>
    <row r="100" spans="2:9" ht="17.25" customHeight="1">
      <c r="B100" s="157" t="s">
        <v>81</v>
      </c>
      <c r="C100" s="102">
        <f>SUM(C96:C99)</f>
        <v>445</v>
      </c>
      <c r="D100" s="106">
        <f>SUM(D96:D99)</f>
        <v>56194</v>
      </c>
      <c r="E100" s="106">
        <f>C100+D100</f>
        <v>56639</v>
      </c>
      <c r="F100" s="108">
        <f>SUM(F96:F99)</f>
        <v>1</v>
      </c>
      <c r="G100" s="198"/>
      <c r="H100" s="174"/>
      <c r="I100" s="12"/>
    </row>
    <row r="101" spans="2:9" ht="17.25" customHeight="1">
      <c r="B101" s="117">
        <v>2023</v>
      </c>
      <c r="C101" s="118"/>
      <c r="D101" s="118"/>
      <c r="E101" s="118"/>
      <c r="F101" s="119"/>
      <c r="G101" s="199"/>
      <c r="H101" s="174"/>
      <c r="I101" s="12"/>
    </row>
    <row r="102" spans="2:9" ht="17.25" customHeight="1">
      <c r="B102" s="16" t="s">
        <v>87</v>
      </c>
      <c r="C102" s="103">
        <v>269</v>
      </c>
      <c r="D102" s="104">
        <v>42851</v>
      </c>
      <c r="E102" s="104">
        <f>SUM(C102:D102)</f>
        <v>43120</v>
      </c>
      <c r="F102" s="105">
        <f>E102/E106</f>
        <v>0.93234448312395946</v>
      </c>
      <c r="G102" s="12"/>
      <c r="H102" s="174"/>
      <c r="I102" s="12"/>
    </row>
    <row r="103" spans="2:9" ht="17.25" customHeight="1">
      <c r="B103" s="16" t="s">
        <v>88</v>
      </c>
      <c r="C103" s="104">
        <v>8</v>
      </c>
      <c r="D103" s="104">
        <v>3108</v>
      </c>
      <c r="E103" s="104">
        <f>SUM(C103:D103)</f>
        <v>3116</v>
      </c>
      <c r="F103" s="105">
        <f>E103/E106</f>
        <v>6.7374429717399292E-2</v>
      </c>
      <c r="G103" s="12"/>
      <c r="H103" s="174"/>
      <c r="I103" s="12"/>
    </row>
    <row r="104" spans="2:9" ht="17.25" customHeight="1">
      <c r="B104" s="16" t="s">
        <v>89</v>
      </c>
      <c r="C104" s="104">
        <v>0</v>
      </c>
      <c r="D104" s="104">
        <v>2</v>
      </c>
      <c r="E104" s="104">
        <f>SUM(C104:D104)</f>
        <v>2</v>
      </c>
      <c r="F104" s="107">
        <f>E104/E106</f>
        <v>4.3244178252502759E-5</v>
      </c>
      <c r="G104" s="12"/>
      <c r="H104" s="174"/>
      <c r="I104" s="12"/>
    </row>
    <row r="105" spans="2:9" ht="17.25" customHeight="1">
      <c r="B105" s="166" t="s">
        <v>90</v>
      </c>
      <c r="C105" s="104">
        <v>8</v>
      </c>
      <c r="D105" s="104">
        <v>3</v>
      </c>
      <c r="E105" s="104">
        <f>SUM(C105:D105)</f>
        <v>11</v>
      </c>
      <c r="F105" s="93">
        <f>E105/E106</f>
        <v>2.3784298038876517E-4</v>
      </c>
      <c r="G105" s="12"/>
      <c r="H105" s="174"/>
      <c r="I105" s="12"/>
    </row>
    <row r="106" spans="2:9" ht="17.25" customHeight="1">
      <c r="B106" s="167" t="s">
        <v>81</v>
      </c>
      <c r="C106" s="102">
        <f>SUM(C102:C105)</f>
        <v>285</v>
      </c>
      <c r="D106" s="106">
        <f>SUM(D102:D105)</f>
        <v>45964</v>
      </c>
      <c r="E106" s="106">
        <f>C106+D106</f>
        <v>46249</v>
      </c>
      <c r="F106" s="108">
        <f>SUM(F102:F105)</f>
        <v>1</v>
      </c>
      <c r="G106" s="175"/>
      <c r="H106" s="174"/>
      <c r="I106" s="12"/>
    </row>
    <row r="107" spans="2:9" ht="43.5" customHeight="1">
      <c r="B107" s="233" t="s">
        <v>91</v>
      </c>
      <c r="C107" s="233"/>
      <c r="D107" s="233"/>
      <c r="E107" s="233"/>
      <c r="F107" s="233"/>
      <c r="G107" s="233"/>
      <c r="H107" s="233"/>
      <c r="I107" s="12"/>
    </row>
    <row r="108" spans="2:9" ht="17.25">
      <c r="B108" s="200"/>
      <c r="C108" s="201"/>
      <c r="D108" s="201"/>
      <c r="E108" s="201"/>
      <c r="F108" s="201"/>
      <c r="G108" s="201"/>
      <c r="H108" s="174"/>
      <c r="I108" s="12"/>
    </row>
    <row r="109" spans="2:9" ht="17.25" customHeight="1">
      <c r="B109" s="123" t="s">
        <v>92</v>
      </c>
      <c r="C109" s="56" t="s">
        <v>93</v>
      </c>
      <c r="D109" s="57" t="s">
        <v>94</v>
      </c>
      <c r="E109" s="56" t="s">
        <v>81</v>
      </c>
      <c r="F109" s="57" t="s">
        <v>95</v>
      </c>
      <c r="G109" s="202"/>
      <c r="H109" s="174"/>
      <c r="I109" s="12"/>
    </row>
    <row r="110" spans="2:9" ht="17.25" customHeight="1">
      <c r="B110" s="16">
        <v>2021</v>
      </c>
      <c r="C110" s="46">
        <v>3243.4505088000005</v>
      </c>
      <c r="D110" s="104">
        <v>10616.742165292311</v>
      </c>
      <c r="E110" s="104">
        <f>SUM(C110:D110)</f>
        <v>13860.192674092312</v>
      </c>
      <c r="F110" s="105">
        <f>C110/E110</f>
        <v>0.23401193511997195</v>
      </c>
      <c r="G110" s="203"/>
      <c r="H110" s="174"/>
      <c r="I110" s="12"/>
    </row>
    <row r="111" spans="2:9" ht="17.25" customHeight="1">
      <c r="B111" s="171">
        <v>2022</v>
      </c>
      <c r="C111" s="109">
        <v>3601</v>
      </c>
      <c r="D111" s="110">
        <v>10943</v>
      </c>
      <c r="E111" s="110">
        <f>SUM(C111:D111)</f>
        <v>14544</v>
      </c>
      <c r="F111" s="111">
        <f>C111/E111</f>
        <v>0.2475935093509351</v>
      </c>
      <c r="G111" s="203"/>
      <c r="H111" s="174"/>
      <c r="I111" s="12"/>
    </row>
    <row r="112" spans="2:9" ht="17.25" customHeight="1">
      <c r="B112" s="172">
        <v>2023</v>
      </c>
      <c r="C112" s="112">
        <v>4305.4325088000005</v>
      </c>
      <c r="D112" s="113">
        <v>9816.6507999999994</v>
      </c>
      <c r="E112" s="114">
        <f>SUM(C112:D112)</f>
        <v>14122.0833088</v>
      </c>
      <c r="F112" s="105">
        <f>C112/E112</f>
        <v>0.30487233467296743</v>
      </c>
      <c r="G112" s="203"/>
      <c r="H112" s="174"/>
      <c r="I112" s="12"/>
    </row>
    <row r="113" spans="2:9" s="12" customFormat="1" ht="17.25" customHeight="1">
      <c r="B113" s="201"/>
      <c r="C113" s="201"/>
      <c r="D113" s="201"/>
      <c r="E113" s="201"/>
      <c r="F113" s="201"/>
      <c r="G113" s="201"/>
      <c r="H113" s="174"/>
    </row>
    <row r="114" spans="2:9" ht="17.25" customHeight="1">
      <c r="B114" s="22" t="s">
        <v>96</v>
      </c>
      <c r="C114" s="32">
        <v>2021</v>
      </c>
      <c r="D114" s="32">
        <v>2022</v>
      </c>
      <c r="E114" s="32">
        <v>2023</v>
      </c>
      <c r="F114" s="206"/>
      <c r="G114" s="12"/>
      <c r="H114" s="174"/>
      <c r="I114" s="12"/>
    </row>
    <row r="115" spans="2:9" ht="17.25" customHeight="1">
      <c r="B115" s="16" t="s">
        <v>97</v>
      </c>
      <c r="C115" s="115">
        <v>128222518</v>
      </c>
      <c r="D115" s="115">
        <v>107018465</v>
      </c>
      <c r="E115" s="115">
        <v>106921537</v>
      </c>
      <c r="F115" s="204"/>
      <c r="G115" s="12"/>
      <c r="H115" s="174"/>
      <c r="I115" s="12"/>
    </row>
    <row r="116" spans="2:9">
      <c r="B116" s="190"/>
      <c r="C116" s="204"/>
      <c r="D116" s="204"/>
      <c r="E116" s="204"/>
      <c r="F116" s="204"/>
      <c r="G116" s="12"/>
      <c r="H116" s="174"/>
      <c r="I116" s="12"/>
    </row>
    <row r="117" spans="2:9" ht="45.75" customHeight="1">
      <c r="B117" s="232" t="s">
        <v>98</v>
      </c>
      <c r="C117" s="232"/>
      <c r="D117" s="232"/>
      <c r="E117" s="232"/>
      <c r="F117" s="232"/>
      <c r="G117" s="232"/>
      <c r="H117" s="232"/>
    </row>
  </sheetData>
  <mergeCells count="17">
    <mergeCell ref="C71:C80"/>
    <mergeCell ref="B62:H62"/>
    <mergeCell ref="G6:G10"/>
    <mergeCell ref="B17:F17"/>
    <mergeCell ref="B38:F38"/>
    <mergeCell ref="B117:H117"/>
    <mergeCell ref="B107:H107"/>
    <mergeCell ref="B21:H21"/>
    <mergeCell ref="G26:G27"/>
    <mergeCell ref="H54:H58"/>
    <mergeCell ref="G54:G58"/>
    <mergeCell ref="G49:G51"/>
    <mergeCell ref="H49:H50"/>
    <mergeCell ref="G42:G46"/>
    <mergeCell ref="H42:H46"/>
    <mergeCell ref="C83:C85"/>
    <mergeCell ref="G65:G68"/>
  </mergeCells>
  <hyperlinks>
    <hyperlink ref="C3" r:id="rId1" xr:uid="{743604B3-9497-49F7-A986-A94792998343}"/>
  </hyperlinks>
  <pageMargins left="0.25" right="0.25" top="0.5" bottom="0.5" header="0.3" footer="0.3"/>
  <pageSetup scale="75" fitToHeight="0" orientation="landscape" r:id="rId2"/>
  <headerFooter>
    <oddFooter>&amp;CSupplemental Sustainability Data
Page &amp;P of &amp;N</oddFooter>
  </headerFooter>
  <rowBreaks count="3" manualBreakCount="3">
    <brk id="34" max="8" man="1"/>
    <brk id="62" max="8" man="1"/>
    <brk id="85"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ED8DD-ACCA-42C1-8FB7-3306AD35DE5B}">
  <sheetPr codeName="Sheet2">
    <pageSetUpPr fitToPage="1"/>
  </sheetPr>
  <dimension ref="A1:T121"/>
  <sheetViews>
    <sheetView showGridLines="0" zoomScaleNormal="100" zoomScaleSheetLayoutView="100" workbookViewId="0">
      <selection activeCell="B4" sqref="B4"/>
    </sheetView>
  </sheetViews>
  <sheetFormatPr defaultRowHeight="15"/>
  <cols>
    <col min="1" max="1" width="1.28515625" customWidth="1"/>
    <col min="2" max="2" width="19.42578125" style="2" customWidth="1"/>
    <col min="3" max="3" width="24.140625" style="2" customWidth="1"/>
    <col min="4" max="6" width="13.7109375" style="9" customWidth="1"/>
    <col min="7" max="7" width="6.42578125" customWidth="1"/>
    <col min="8" max="8" width="20" customWidth="1"/>
    <col min="9" max="9" width="22.7109375" customWidth="1"/>
    <col min="10" max="12" width="13.7109375" customWidth="1"/>
    <col min="13" max="13" width="1.42578125" customWidth="1"/>
  </cols>
  <sheetData>
    <row r="1" spans="1:12">
      <c r="H1" s="13"/>
    </row>
    <row r="2" spans="1:12">
      <c r="A2" s="1"/>
      <c r="D2"/>
      <c r="E2"/>
      <c r="F2"/>
    </row>
    <row r="3" spans="1:12">
      <c r="A3" s="1"/>
      <c r="B3" s="1" t="s">
        <v>99</v>
      </c>
      <c r="C3"/>
      <c r="D3"/>
      <c r="E3"/>
      <c r="F3" s="165" t="s">
        <v>1</v>
      </c>
      <c r="I3" s="4"/>
      <c r="J3" s="4"/>
      <c r="L3" s="153" t="s">
        <v>2</v>
      </c>
    </row>
    <row r="4" spans="1:12" ht="15" customHeight="1">
      <c r="A4" s="1"/>
      <c r="B4" s="1"/>
      <c r="C4"/>
      <c r="D4"/>
      <c r="E4"/>
      <c r="F4" s="4"/>
      <c r="H4" s="4"/>
      <c r="I4" s="4"/>
      <c r="J4" s="4"/>
    </row>
    <row r="5" spans="1:12" ht="17.25" customHeight="1">
      <c r="B5" s="85" t="s">
        <v>100</v>
      </c>
      <c r="C5" s="155"/>
      <c r="D5" s="65">
        <v>2021</v>
      </c>
      <c r="E5" s="65">
        <v>2022</v>
      </c>
      <c r="F5" s="65">
        <v>2023</v>
      </c>
      <c r="H5" s="85" t="s">
        <v>101</v>
      </c>
      <c r="I5" s="86"/>
      <c r="J5" s="67">
        <v>2021</v>
      </c>
      <c r="K5" s="67">
        <v>2022</v>
      </c>
      <c r="L5" s="67">
        <v>2023</v>
      </c>
    </row>
    <row r="6" spans="1:12" ht="17.25" customHeight="1">
      <c r="B6" s="156" t="s">
        <v>102</v>
      </c>
      <c r="C6" s="159"/>
      <c r="D6" s="46">
        <v>8</v>
      </c>
      <c r="E6" s="46">
        <v>8</v>
      </c>
      <c r="F6" s="46">
        <v>8</v>
      </c>
      <c r="H6" s="156" t="s">
        <v>103</v>
      </c>
      <c r="I6" s="159"/>
      <c r="J6" s="45">
        <v>3</v>
      </c>
      <c r="K6" s="45">
        <v>3</v>
      </c>
      <c r="L6" s="45">
        <v>5</v>
      </c>
    </row>
    <row r="7" spans="1:12" ht="17.25" customHeight="1">
      <c r="B7" s="156" t="s">
        <v>104</v>
      </c>
      <c r="C7" s="159"/>
      <c r="D7" s="46">
        <v>4</v>
      </c>
      <c r="E7" s="46">
        <v>4</v>
      </c>
      <c r="F7" s="46">
        <v>4</v>
      </c>
      <c r="H7" s="156" t="s">
        <v>105</v>
      </c>
      <c r="I7" s="159"/>
      <c r="J7" s="45">
        <v>18</v>
      </c>
      <c r="K7" s="45">
        <v>15</v>
      </c>
      <c r="L7" s="45">
        <v>25</v>
      </c>
    </row>
    <row r="8" spans="1:12" ht="17.25" customHeight="1">
      <c r="B8" s="156" t="s">
        <v>106</v>
      </c>
      <c r="C8" s="159"/>
      <c r="D8" s="46">
        <v>4</v>
      </c>
      <c r="E8" s="46">
        <v>4</v>
      </c>
      <c r="F8" s="46">
        <v>4</v>
      </c>
      <c r="H8" s="156" t="s">
        <v>107</v>
      </c>
      <c r="I8" s="159"/>
      <c r="J8" s="45">
        <v>55</v>
      </c>
      <c r="K8" s="45">
        <v>65</v>
      </c>
      <c r="L8" s="45">
        <v>80</v>
      </c>
    </row>
    <row r="9" spans="1:12" ht="17.25" customHeight="1">
      <c r="B9" s="148" t="s">
        <v>81</v>
      </c>
      <c r="C9" s="147"/>
      <c r="D9" s="138">
        <f>D6+D7</f>
        <v>12</v>
      </c>
      <c r="E9" s="138">
        <f t="shared" ref="E9:F9" si="0">E6+E7</f>
        <v>12</v>
      </c>
      <c r="F9" s="138">
        <f t="shared" si="0"/>
        <v>12</v>
      </c>
      <c r="H9" s="156" t="s">
        <v>108</v>
      </c>
      <c r="I9" s="159"/>
      <c r="J9" s="45">
        <v>28</v>
      </c>
      <c r="K9" s="45">
        <v>38</v>
      </c>
      <c r="L9" s="45">
        <v>45</v>
      </c>
    </row>
    <row r="10" spans="1:12" s="23" customFormat="1" ht="17.25" customHeight="1">
      <c r="B10" s="26" t="s">
        <v>109</v>
      </c>
      <c r="D10" s="66"/>
      <c r="E10" s="27"/>
      <c r="H10" s="156" t="s">
        <v>110</v>
      </c>
      <c r="I10" s="159"/>
      <c r="J10" s="45">
        <v>0</v>
      </c>
      <c r="K10" s="45">
        <v>0</v>
      </c>
      <c r="L10" s="45">
        <v>0</v>
      </c>
    </row>
    <row r="11" spans="1:12" ht="17.25" customHeight="1">
      <c r="B11" s="85" t="s">
        <v>111</v>
      </c>
      <c r="C11" s="155"/>
      <c r="D11" s="65">
        <v>2021</v>
      </c>
      <c r="E11" s="65">
        <v>2022</v>
      </c>
      <c r="F11" s="65">
        <v>2023</v>
      </c>
      <c r="G11" s="10"/>
      <c r="H11" s="156" t="s">
        <v>112</v>
      </c>
      <c r="I11" s="159"/>
      <c r="J11" s="45">
        <v>0</v>
      </c>
      <c r="K11" s="45">
        <v>4</v>
      </c>
      <c r="L11" s="45">
        <v>6</v>
      </c>
    </row>
    <row r="12" spans="1:12" ht="17.25" customHeight="1">
      <c r="B12" s="156" t="s">
        <v>102</v>
      </c>
      <c r="C12" s="159"/>
      <c r="D12" s="46">
        <v>5</v>
      </c>
      <c r="E12" s="46">
        <v>4</v>
      </c>
      <c r="F12" s="46">
        <v>5</v>
      </c>
      <c r="H12" s="156" t="s">
        <v>113</v>
      </c>
      <c r="I12" s="159"/>
      <c r="J12" s="45">
        <v>6</v>
      </c>
      <c r="K12" s="45">
        <v>12</v>
      </c>
      <c r="L12" s="45">
        <v>15</v>
      </c>
    </row>
    <row r="13" spans="1:12" ht="17.25" customHeight="1">
      <c r="B13" s="156" t="s">
        <v>104</v>
      </c>
      <c r="C13" s="159"/>
      <c r="D13" s="46">
        <v>2</v>
      </c>
      <c r="E13" s="46">
        <v>3</v>
      </c>
      <c r="F13" s="46">
        <v>3</v>
      </c>
      <c r="H13" s="156" t="s">
        <v>114</v>
      </c>
      <c r="I13" s="159"/>
      <c r="J13" s="45">
        <v>573</v>
      </c>
      <c r="K13" s="45">
        <v>581</v>
      </c>
      <c r="L13" s="45">
        <v>617</v>
      </c>
    </row>
    <row r="14" spans="1:12" ht="17.25" customHeight="1">
      <c r="B14" s="156" t="s">
        <v>106</v>
      </c>
      <c r="C14" s="159"/>
      <c r="D14" s="46">
        <v>3</v>
      </c>
      <c r="E14" s="46">
        <v>4</v>
      </c>
      <c r="F14" s="46">
        <v>4</v>
      </c>
      <c r="H14" s="156" t="s">
        <v>115</v>
      </c>
      <c r="I14" s="159"/>
      <c r="J14" s="45">
        <f>SUM(J6:J10,J12)</f>
        <v>110</v>
      </c>
      <c r="K14" s="45">
        <f>SUM(K6:K10,K12)</f>
        <v>133</v>
      </c>
      <c r="L14" s="45">
        <f>SUM(L6:L10,L12)</f>
        <v>170</v>
      </c>
    </row>
    <row r="15" spans="1:12" ht="17.25" customHeight="1">
      <c r="B15" s="148" t="s">
        <v>81</v>
      </c>
      <c r="C15" s="147"/>
      <c r="D15" s="152">
        <f>D12+D13</f>
        <v>7</v>
      </c>
      <c r="E15" s="152">
        <f t="shared" ref="E15:F15" si="1">E12+E13</f>
        <v>7</v>
      </c>
      <c r="F15" s="152">
        <f t="shared" si="1"/>
        <v>8</v>
      </c>
      <c r="H15" s="148" t="s">
        <v>81</v>
      </c>
      <c r="I15" s="147"/>
      <c r="J15" s="154">
        <f>SUM(J6:J13)</f>
        <v>683</v>
      </c>
      <c r="K15" s="154">
        <f>SUM(K6:K13)</f>
        <v>718</v>
      </c>
      <c r="L15" s="154">
        <f>SUM(L6:L13)</f>
        <v>793</v>
      </c>
    </row>
    <row r="16" spans="1:12" ht="17.25" customHeight="1"/>
    <row r="17" spans="2:19" ht="17.25" customHeight="1">
      <c r="B17" s="87" t="s">
        <v>116</v>
      </c>
      <c r="C17" s="87"/>
      <c r="D17" s="67">
        <v>2021</v>
      </c>
      <c r="E17" s="67">
        <v>2022</v>
      </c>
      <c r="F17" s="67">
        <v>2023</v>
      </c>
      <c r="G17" s="10"/>
      <c r="H17" s="85" t="s">
        <v>117</v>
      </c>
      <c r="I17" s="86"/>
      <c r="J17" s="67">
        <v>2021</v>
      </c>
      <c r="K17" s="67">
        <v>2022</v>
      </c>
      <c r="L17" s="67">
        <v>2023</v>
      </c>
    </row>
    <row r="18" spans="2:19" ht="17.25" customHeight="1">
      <c r="B18" s="156" t="s">
        <v>102</v>
      </c>
      <c r="C18" s="159"/>
      <c r="D18" s="45">
        <v>458</v>
      </c>
      <c r="E18" s="45">
        <v>477</v>
      </c>
      <c r="F18" s="45">
        <v>509</v>
      </c>
      <c r="H18" s="156" t="s">
        <v>103</v>
      </c>
      <c r="I18" s="159"/>
      <c r="J18" s="46">
        <v>17</v>
      </c>
      <c r="K18" s="46">
        <v>18</v>
      </c>
      <c r="L18" s="46">
        <v>25</v>
      </c>
    </row>
    <row r="19" spans="2:19" ht="17.25" customHeight="1">
      <c r="B19" s="156" t="s">
        <v>104</v>
      </c>
      <c r="C19" s="159"/>
      <c r="D19" s="45">
        <v>225</v>
      </c>
      <c r="E19" s="45">
        <v>241</v>
      </c>
      <c r="F19" s="45">
        <v>284</v>
      </c>
      <c r="H19" s="156" t="s">
        <v>105</v>
      </c>
      <c r="I19" s="159"/>
      <c r="J19" s="46">
        <v>74</v>
      </c>
      <c r="K19" s="46">
        <v>67</v>
      </c>
      <c r="L19" s="46">
        <v>77</v>
      </c>
    </row>
    <row r="20" spans="2:19" ht="17.25" customHeight="1">
      <c r="B20" s="156" t="s">
        <v>118</v>
      </c>
      <c r="C20" s="159"/>
      <c r="D20" s="45">
        <v>0</v>
      </c>
      <c r="E20" s="45">
        <v>0</v>
      </c>
      <c r="F20" s="45">
        <v>0</v>
      </c>
      <c r="H20" s="156" t="s">
        <v>107</v>
      </c>
      <c r="I20" s="159"/>
      <c r="J20" s="46">
        <v>592</v>
      </c>
      <c r="K20" s="46">
        <v>601</v>
      </c>
      <c r="L20" s="46">
        <v>659</v>
      </c>
    </row>
    <row r="21" spans="2:19" ht="17.25" customHeight="1">
      <c r="B21" s="148" t="s">
        <v>81</v>
      </c>
      <c r="C21" s="147"/>
      <c r="D21" s="152">
        <f>SUM(D18:D20)</f>
        <v>683</v>
      </c>
      <c r="E21" s="152">
        <f t="shared" ref="E21:F21" si="2">SUM(E18:E20)</f>
        <v>718</v>
      </c>
      <c r="F21" s="152">
        <f t="shared" si="2"/>
        <v>793</v>
      </c>
      <c r="H21" s="156" t="s">
        <v>108</v>
      </c>
      <c r="I21" s="159"/>
      <c r="J21" s="46">
        <v>309</v>
      </c>
      <c r="K21" s="46">
        <v>310</v>
      </c>
      <c r="L21" s="46">
        <v>342</v>
      </c>
    </row>
    <row r="22" spans="2:19" ht="17.25" customHeight="1">
      <c r="H22" s="156" t="s">
        <v>110</v>
      </c>
      <c r="I22" s="159"/>
      <c r="J22" s="46">
        <v>3</v>
      </c>
      <c r="K22" s="46">
        <v>3</v>
      </c>
      <c r="L22" s="46">
        <v>5</v>
      </c>
    </row>
    <row r="23" spans="2:19" ht="17.25" customHeight="1">
      <c r="B23" s="249" t="s">
        <v>119</v>
      </c>
      <c r="C23" s="250"/>
      <c r="D23" s="67">
        <v>2021</v>
      </c>
      <c r="E23" s="67">
        <v>2022</v>
      </c>
      <c r="F23" s="67">
        <v>2023</v>
      </c>
      <c r="H23" s="156" t="s">
        <v>112</v>
      </c>
      <c r="I23" s="159"/>
      <c r="J23" s="46">
        <v>1</v>
      </c>
      <c r="K23" s="46">
        <v>33</v>
      </c>
      <c r="L23" s="46">
        <v>45</v>
      </c>
    </row>
    <row r="24" spans="2:19" ht="17.25" customHeight="1">
      <c r="B24" s="158" t="s">
        <v>102</v>
      </c>
      <c r="C24" s="159"/>
      <c r="D24" s="46">
        <v>5379</v>
      </c>
      <c r="E24" s="46">
        <v>5259</v>
      </c>
      <c r="F24" s="46">
        <v>5353</v>
      </c>
      <c r="H24" s="156" t="s">
        <v>113</v>
      </c>
      <c r="I24" s="159"/>
      <c r="J24" s="46">
        <v>115</v>
      </c>
      <c r="K24" s="46">
        <v>125</v>
      </c>
      <c r="L24" s="46">
        <v>136</v>
      </c>
    </row>
    <row r="25" spans="2:19" ht="17.25" customHeight="1">
      <c r="B25" s="158" t="s">
        <v>104</v>
      </c>
      <c r="C25" s="159"/>
      <c r="D25" s="46">
        <v>1963</v>
      </c>
      <c r="E25" s="46">
        <v>1895</v>
      </c>
      <c r="F25" s="46">
        <v>2045</v>
      </c>
      <c r="H25" s="156" t="s">
        <v>114</v>
      </c>
      <c r="I25" s="159"/>
      <c r="J25" s="46">
        <v>6231</v>
      </c>
      <c r="K25" s="46">
        <v>6005</v>
      </c>
      <c r="L25" s="46">
        <v>6122</v>
      </c>
      <c r="P25" s="19"/>
      <c r="Q25" s="143"/>
      <c r="R25" s="143"/>
      <c r="S25" s="143"/>
    </row>
    <row r="26" spans="2:19" ht="17.25" customHeight="1">
      <c r="B26" s="158" t="s">
        <v>118</v>
      </c>
      <c r="C26" s="159"/>
      <c r="D26" s="46">
        <v>0</v>
      </c>
      <c r="E26" s="46">
        <v>8</v>
      </c>
      <c r="F26" s="46">
        <v>13</v>
      </c>
      <c r="H26" s="156" t="s">
        <v>115</v>
      </c>
      <c r="I26" s="159"/>
      <c r="J26" s="46">
        <f t="shared" ref="J26:L26" si="3">SUM(J18:J22,J24)</f>
        <v>1110</v>
      </c>
      <c r="K26" s="46">
        <f t="shared" si="3"/>
        <v>1124</v>
      </c>
      <c r="L26" s="46">
        <f t="shared" si="3"/>
        <v>1244</v>
      </c>
    </row>
    <row r="27" spans="2:19" ht="17.25" customHeight="1">
      <c r="B27" s="150" t="s">
        <v>81</v>
      </c>
      <c r="C27" s="151"/>
      <c r="D27" s="92">
        <f>SUM(D24:D26)</f>
        <v>7342</v>
      </c>
      <c r="E27" s="92">
        <f t="shared" ref="E27:F27" si="4">SUM(E24:E26)</f>
        <v>7162</v>
      </c>
      <c r="F27" s="92">
        <f t="shared" si="4"/>
        <v>7411</v>
      </c>
      <c r="H27" s="150" t="s">
        <v>81</v>
      </c>
      <c r="I27" s="151"/>
      <c r="J27" s="92">
        <f>SUM(J18:J25)</f>
        <v>7342</v>
      </c>
      <c r="K27" s="92">
        <f t="shared" ref="K27:L27" si="5">SUM(K18:K25)</f>
        <v>7162</v>
      </c>
      <c r="L27" s="92">
        <f t="shared" si="5"/>
        <v>7411</v>
      </c>
    </row>
    <row r="28" spans="2:19" ht="17.25" customHeight="1"/>
    <row r="29" spans="2:19" ht="17.25" customHeight="1">
      <c r="B29" s="87" t="s">
        <v>120</v>
      </c>
      <c r="C29" s="87"/>
      <c r="D29" s="65">
        <v>2021</v>
      </c>
      <c r="E29" s="65">
        <v>2022</v>
      </c>
      <c r="F29" s="65">
        <v>2023</v>
      </c>
      <c r="H29" s="85" t="s">
        <v>120</v>
      </c>
      <c r="I29" s="86"/>
      <c r="J29" s="65">
        <v>2021</v>
      </c>
      <c r="K29" s="65">
        <v>2022</v>
      </c>
      <c r="L29" s="65">
        <v>2023</v>
      </c>
    </row>
    <row r="30" spans="2:19" ht="17.25" customHeight="1">
      <c r="B30" s="16" t="s">
        <v>121</v>
      </c>
      <c r="C30" s="16" t="s">
        <v>102</v>
      </c>
      <c r="D30" s="45">
        <v>5375</v>
      </c>
      <c r="E30" s="45">
        <v>5259</v>
      </c>
      <c r="F30" s="45">
        <v>5348</v>
      </c>
      <c r="H30" s="16" t="s">
        <v>122</v>
      </c>
      <c r="I30" s="16" t="s">
        <v>102</v>
      </c>
      <c r="J30" s="46">
        <v>5366</v>
      </c>
      <c r="K30" s="46">
        <v>5250</v>
      </c>
      <c r="L30" s="46">
        <v>5345</v>
      </c>
    </row>
    <row r="31" spans="2:19" ht="17.25" customHeight="1">
      <c r="B31" s="16" t="s">
        <v>121</v>
      </c>
      <c r="C31" s="16" t="s">
        <v>104</v>
      </c>
      <c r="D31" s="45">
        <v>1954</v>
      </c>
      <c r="E31" s="45">
        <v>1895</v>
      </c>
      <c r="F31" s="45">
        <v>2039</v>
      </c>
      <c r="H31" s="16" t="s">
        <v>122</v>
      </c>
      <c r="I31" s="16" t="s">
        <v>104</v>
      </c>
      <c r="J31" s="46">
        <v>1906</v>
      </c>
      <c r="K31" s="46">
        <v>1859</v>
      </c>
      <c r="L31" s="46">
        <v>2006</v>
      </c>
    </row>
    <row r="32" spans="2:19" ht="17.25" customHeight="1">
      <c r="B32" s="16" t="s">
        <v>121</v>
      </c>
      <c r="C32" s="16" t="s">
        <v>118</v>
      </c>
      <c r="D32" s="45">
        <v>0</v>
      </c>
      <c r="E32" s="45">
        <v>8</v>
      </c>
      <c r="F32" s="45">
        <v>13</v>
      </c>
      <c r="H32" s="16" t="s">
        <v>122</v>
      </c>
      <c r="I32" s="16" t="s">
        <v>118</v>
      </c>
      <c r="J32" s="46">
        <v>0</v>
      </c>
      <c r="K32" s="46">
        <v>8</v>
      </c>
      <c r="L32" s="46">
        <v>13</v>
      </c>
    </row>
    <row r="33" spans="2:20" ht="17.25" customHeight="1">
      <c r="B33" s="16" t="s">
        <v>123</v>
      </c>
      <c r="C33" s="16" t="s">
        <v>102</v>
      </c>
      <c r="D33" s="45">
        <v>4</v>
      </c>
      <c r="E33" s="45">
        <v>0</v>
      </c>
      <c r="F33" s="45">
        <v>5</v>
      </c>
      <c r="H33" s="16" t="s">
        <v>124</v>
      </c>
      <c r="I33" s="16" t="s">
        <v>102</v>
      </c>
      <c r="J33" s="46">
        <v>13</v>
      </c>
      <c r="K33" s="46">
        <v>9</v>
      </c>
      <c r="L33" s="46">
        <v>8</v>
      </c>
    </row>
    <row r="34" spans="2:20" ht="17.25" customHeight="1">
      <c r="B34" s="16" t="s">
        <v>123</v>
      </c>
      <c r="C34" s="16" t="s">
        <v>104</v>
      </c>
      <c r="D34" s="45">
        <v>9</v>
      </c>
      <c r="E34" s="45">
        <v>0</v>
      </c>
      <c r="F34" s="45">
        <v>6</v>
      </c>
      <c r="H34" s="16" t="s">
        <v>124</v>
      </c>
      <c r="I34" s="16" t="s">
        <v>104</v>
      </c>
      <c r="J34" s="46">
        <v>57</v>
      </c>
      <c r="K34" s="46">
        <v>36</v>
      </c>
      <c r="L34" s="46">
        <v>39</v>
      </c>
    </row>
    <row r="35" spans="2:20" ht="17.25" customHeight="1">
      <c r="B35" s="262" t="s">
        <v>81</v>
      </c>
      <c r="C35" s="262"/>
      <c r="D35" s="138">
        <f>SUM(D30:D34)</f>
        <v>7342</v>
      </c>
      <c r="E35" s="138">
        <f t="shared" ref="E35:F35" si="6">SUM(E30:E34)</f>
        <v>7162</v>
      </c>
      <c r="F35" s="138">
        <f t="shared" si="6"/>
        <v>7411</v>
      </c>
      <c r="H35" s="150" t="s">
        <v>81</v>
      </c>
      <c r="I35" s="151"/>
      <c r="J35" s="138">
        <f t="shared" ref="J35:K35" si="7">SUM(J30:J34)</f>
        <v>7342</v>
      </c>
      <c r="K35" s="138">
        <f t="shared" si="7"/>
        <v>7162</v>
      </c>
      <c r="L35" s="138">
        <f>SUM(L30:L34)</f>
        <v>7411</v>
      </c>
    </row>
    <row r="36" spans="2:20" s="23" customFormat="1" ht="17.25" customHeight="1"/>
    <row r="37" spans="2:20" s="23" customFormat="1" ht="17.25" customHeight="1">
      <c r="B37" s="263" t="s">
        <v>125</v>
      </c>
      <c r="C37" s="263"/>
      <c r="D37" s="67">
        <v>2021</v>
      </c>
      <c r="E37" s="67">
        <v>2022</v>
      </c>
      <c r="F37" s="67">
        <v>2023</v>
      </c>
      <c r="H37" s="85" t="s">
        <v>126</v>
      </c>
      <c r="I37" s="88"/>
      <c r="J37" s="88"/>
      <c r="K37" s="88"/>
      <c r="L37" s="89"/>
      <c r="O37"/>
      <c r="P37"/>
      <c r="Q37"/>
      <c r="R37"/>
      <c r="S37"/>
      <c r="T37"/>
    </row>
    <row r="38" spans="2:20" s="23" customFormat="1" ht="17.25" customHeight="1">
      <c r="B38" s="264" t="s">
        <v>127</v>
      </c>
      <c r="C38" s="264"/>
      <c r="D38" s="46">
        <v>3</v>
      </c>
      <c r="E38" s="46">
        <v>1</v>
      </c>
      <c r="F38" s="46">
        <v>1</v>
      </c>
      <c r="H38" s="259"/>
      <c r="I38" s="260"/>
      <c r="J38" s="65">
        <v>2021</v>
      </c>
      <c r="K38" s="65">
        <v>2022</v>
      </c>
      <c r="L38" s="65">
        <v>2023</v>
      </c>
      <c r="O38"/>
      <c r="P38"/>
      <c r="Q38"/>
      <c r="R38"/>
      <c r="S38"/>
      <c r="T38"/>
    </row>
    <row r="39" spans="2:20" s="23" customFormat="1" ht="17.25" customHeight="1">
      <c r="B39" s="264" t="s">
        <v>128</v>
      </c>
      <c r="C39" s="264"/>
      <c r="D39" s="46">
        <v>1245</v>
      </c>
      <c r="E39" s="46">
        <v>1012</v>
      </c>
      <c r="F39" s="46">
        <v>918</v>
      </c>
      <c r="H39" s="253" t="s">
        <v>129</v>
      </c>
      <c r="I39" s="254"/>
      <c r="J39" s="251">
        <v>0.36</v>
      </c>
      <c r="K39" s="251">
        <v>0.35</v>
      </c>
      <c r="L39" s="265">
        <v>0.34</v>
      </c>
      <c r="O39"/>
      <c r="P39"/>
      <c r="Q39"/>
      <c r="R39"/>
      <c r="S39"/>
      <c r="T39"/>
    </row>
    <row r="40" spans="2:20" s="23" customFormat="1" ht="17.25" customHeight="1">
      <c r="B40" s="264" t="s">
        <v>130</v>
      </c>
      <c r="C40" s="264"/>
      <c r="D40" s="46">
        <v>2774</v>
      </c>
      <c r="E40" s="46">
        <v>2722</v>
      </c>
      <c r="F40" s="46">
        <v>2802</v>
      </c>
      <c r="H40" s="255"/>
      <c r="I40" s="256"/>
      <c r="J40" s="252"/>
      <c r="K40" s="252"/>
      <c r="L40" s="266"/>
      <c r="O40"/>
      <c r="P40"/>
      <c r="Q40"/>
      <c r="R40"/>
      <c r="S40"/>
      <c r="T40"/>
    </row>
    <row r="41" spans="2:20" s="11" customFormat="1" ht="17.25" customHeight="1">
      <c r="B41" s="264" t="s">
        <v>131</v>
      </c>
      <c r="C41" s="264"/>
      <c r="D41" s="46">
        <v>3169</v>
      </c>
      <c r="E41" s="46">
        <v>3230</v>
      </c>
      <c r="F41" s="46">
        <v>3382</v>
      </c>
      <c r="H41" s="257"/>
      <c r="I41" s="258"/>
      <c r="J41" s="252"/>
      <c r="K41" s="252"/>
      <c r="L41" s="267"/>
    </row>
    <row r="42" spans="2:20" s="11" customFormat="1" ht="17.25" customHeight="1">
      <c r="B42" s="264" t="s">
        <v>132</v>
      </c>
      <c r="C42" s="264"/>
      <c r="D42" s="46">
        <v>151</v>
      </c>
      <c r="E42" s="46">
        <v>197</v>
      </c>
      <c r="F42" s="46">
        <v>308</v>
      </c>
      <c r="H42"/>
      <c r="I42" s="28"/>
      <c r="J42" s="27"/>
      <c r="K42"/>
      <c r="L42" s="142"/>
    </row>
    <row r="43" spans="2:20" s="11" customFormat="1" ht="17.25" customHeight="1">
      <c r="B43" s="160"/>
      <c r="C43" s="160"/>
      <c r="D43" s="161"/>
      <c r="E43" s="161"/>
      <c r="F43" s="161"/>
      <c r="H43"/>
      <c r="I43" s="28"/>
      <c r="J43" s="27"/>
      <c r="K43"/>
      <c r="L43" s="164" t="s">
        <v>133</v>
      </c>
    </row>
    <row r="44" spans="2:20" s="11" customFormat="1" ht="17.25" customHeight="1">
      <c r="B44" s="162"/>
      <c r="C44" s="162"/>
      <c r="D44" s="163"/>
      <c r="E44" s="163"/>
      <c r="F44" s="163"/>
      <c r="H44"/>
      <c r="I44" s="28"/>
      <c r="J44" s="27"/>
      <c r="K44"/>
      <c r="L44" s="142"/>
    </row>
    <row r="45" spans="2:20" ht="17.25" customHeight="1">
      <c r="B45" s="87" t="s">
        <v>134</v>
      </c>
      <c r="C45" s="85"/>
      <c r="D45" s="65">
        <v>2021</v>
      </c>
      <c r="E45" s="65">
        <v>2022</v>
      </c>
      <c r="F45" s="65">
        <v>2023</v>
      </c>
      <c r="H45" s="87" t="s">
        <v>135</v>
      </c>
      <c r="I45" s="85"/>
      <c r="J45" s="65">
        <v>2021</v>
      </c>
      <c r="K45" s="65">
        <v>2022</v>
      </c>
      <c r="L45" s="65">
        <v>2023</v>
      </c>
    </row>
    <row r="46" spans="2:20" ht="17.25" customHeight="1">
      <c r="B46" s="261" t="s">
        <v>136</v>
      </c>
      <c r="C46" s="16" t="s">
        <v>102</v>
      </c>
      <c r="D46" s="46">
        <v>0</v>
      </c>
      <c r="E46" s="46">
        <v>0</v>
      </c>
      <c r="F46" s="46">
        <v>0</v>
      </c>
      <c r="H46" s="261" t="s">
        <v>137</v>
      </c>
      <c r="I46" s="16" t="s">
        <v>102</v>
      </c>
      <c r="J46" s="46">
        <v>0</v>
      </c>
      <c r="K46" s="46">
        <v>4</v>
      </c>
      <c r="L46" s="46">
        <v>3</v>
      </c>
    </row>
    <row r="47" spans="2:20" ht="17.25" customHeight="1">
      <c r="B47" s="261"/>
      <c r="C47" s="16" t="s">
        <v>104</v>
      </c>
      <c r="D47" s="46">
        <v>0</v>
      </c>
      <c r="E47" s="46">
        <v>1</v>
      </c>
      <c r="F47" s="46">
        <v>2</v>
      </c>
      <c r="H47" s="261"/>
      <c r="I47" s="16" t="s">
        <v>104</v>
      </c>
      <c r="J47" s="46">
        <v>0</v>
      </c>
      <c r="K47" s="46">
        <v>3</v>
      </c>
      <c r="L47" s="46">
        <v>5</v>
      </c>
    </row>
    <row r="48" spans="2:20" ht="17.25" customHeight="1">
      <c r="B48" s="261" t="s">
        <v>138</v>
      </c>
      <c r="C48" s="16" t="s">
        <v>102</v>
      </c>
      <c r="D48" s="46">
        <v>0</v>
      </c>
      <c r="E48" s="46">
        <v>0</v>
      </c>
      <c r="F48" s="46">
        <v>0</v>
      </c>
      <c r="H48" s="261" t="s">
        <v>139</v>
      </c>
      <c r="I48" s="16" t="s">
        <v>102</v>
      </c>
      <c r="J48" s="46">
        <v>0</v>
      </c>
      <c r="K48" s="46">
        <v>1</v>
      </c>
      <c r="L48" s="46">
        <v>1</v>
      </c>
    </row>
    <row r="49" spans="2:12" ht="17.25" customHeight="1">
      <c r="B49" s="261"/>
      <c r="C49" s="16" t="s">
        <v>104</v>
      </c>
      <c r="D49" s="46">
        <v>0</v>
      </c>
      <c r="E49" s="46">
        <v>1</v>
      </c>
      <c r="F49" s="46">
        <v>2</v>
      </c>
      <c r="H49" s="261"/>
      <c r="I49" s="16" t="s">
        <v>104</v>
      </c>
      <c r="J49" s="46">
        <v>1</v>
      </c>
      <c r="K49" s="46">
        <v>1</v>
      </c>
      <c r="L49" s="46">
        <v>1</v>
      </c>
    </row>
    <row r="50" spans="2:12" ht="17.25" customHeight="1">
      <c r="B50" s="242" t="s">
        <v>140</v>
      </c>
      <c r="C50" s="16" t="s">
        <v>102</v>
      </c>
      <c r="D50" s="46">
        <v>0</v>
      </c>
      <c r="E50" s="46">
        <v>0</v>
      </c>
      <c r="F50" s="46">
        <v>1</v>
      </c>
      <c r="H50" s="261" t="s">
        <v>141</v>
      </c>
      <c r="I50" s="16" t="s">
        <v>102</v>
      </c>
      <c r="J50" s="46">
        <v>0</v>
      </c>
      <c r="K50" s="46">
        <v>0</v>
      </c>
      <c r="L50" s="46">
        <v>0</v>
      </c>
    </row>
    <row r="51" spans="2:12" ht="17.25" customHeight="1">
      <c r="B51" s="244"/>
      <c r="C51" s="16" t="s">
        <v>104</v>
      </c>
      <c r="D51" s="46">
        <v>0</v>
      </c>
      <c r="E51" s="46">
        <v>0</v>
      </c>
      <c r="F51" s="46">
        <v>0</v>
      </c>
      <c r="H51" s="261"/>
      <c r="I51" s="16" t="s">
        <v>104</v>
      </c>
      <c r="J51" s="46">
        <v>0</v>
      </c>
      <c r="K51" s="46">
        <v>1</v>
      </c>
      <c r="L51" s="46">
        <v>1</v>
      </c>
    </row>
    <row r="52" spans="2:12" ht="17.25" customHeight="1">
      <c r="B52" s="261" t="s">
        <v>142</v>
      </c>
      <c r="C52" s="16" t="s">
        <v>102</v>
      </c>
      <c r="D52" s="46">
        <v>2</v>
      </c>
      <c r="E52" s="46">
        <v>2</v>
      </c>
      <c r="F52" s="46">
        <v>2</v>
      </c>
      <c r="H52" s="261" t="s">
        <v>143</v>
      </c>
      <c r="I52" s="16" t="s">
        <v>102</v>
      </c>
      <c r="J52" s="46">
        <v>0</v>
      </c>
      <c r="K52" s="46">
        <v>1</v>
      </c>
      <c r="L52" s="46">
        <v>2</v>
      </c>
    </row>
    <row r="53" spans="2:12" ht="17.25" customHeight="1">
      <c r="B53" s="261"/>
      <c r="C53" s="16" t="s">
        <v>104</v>
      </c>
      <c r="D53" s="46">
        <v>0</v>
      </c>
      <c r="E53" s="46">
        <v>0</v>
      </c>
      <c r="F53" s="46">
        <v>0</v>
      </c>
      <c r="H53" s="261"/>
      <c r="I53" s="16" t="s">
        <v>104</v>
      </c>
      <c r="J53" s="46">
        <v>0</v>
      </c>
      <c r="K53" s="46">
        <v>0</v>
      </c>
      <c r="L53" s="46">
        <v>0</v>
      </c>
    </row>
    <row r="54" spans="2:12" ht="17.25" customHeight="1">
      <c r="B54" s="261" t="s">
        <v>144</v>
      </c>
      <c r="C54" s="16" t="s">
        <v>102</v>
      </c>
      <c r="D54" s="46">
        <v>0</v>
      </c>
      <c r="E54" s="46">
        <v>0</v>
      </c>
      <c r="F54" s="46">
        <v>0</v>
      </c>
      <c r="H54" s="261" t="s">
        <v>145</v>
      </c>
      <c r="I54" s="16" t="s">
        <v>102</v>
      </c>
      <c r="J54" s="46">
        <v>1624</v>
      </c>
      <c r="K54" s="46">
        <v>1622</v>
      </c>
      <c r="L54" s="46">
        <v>1641</v>
      </c>
    </row>
    <row r="55" spans="2:12" ht="17.25" customHeight="1">
      <c r="B55" s="261"/>
      <c r="C55" s="16" t="s">
        <v>104</v>
      </c>
      <c r="D55" s="46">
        <v>0</v>
      </c>
      <c r="E55" s="46">
        <v>1</v>
      </c>
      <c r="F55" s="46">
        <v>0</v>
      </c>
      <c r="H55" s="261"/>
      <c r="I55" s="16" t="s">
        <v>104</v>
      </c>
      <c r="J55" s="46">
        <v>659</v>
      </c>
      <c r="K55" s="46">
        <v>622</v>
      </c>
      <c r="L55" s="46">
        <v>678</v>
      </c>
    </row>
    <row r="56" spans="2:12" ht="17.25" customHeight="1">
      <c r="B56" s="261" t="s">
        <v>146</v>
      </c>
      <c r="C56" s="16" t="s">
        <v>102</v>
      </c>
      <c r="D56" s="46">
        <v>1</v>
      </c>
      <c r="E56" s="46">
        <v>6</v>
      </c>
      <c r="F56" s="46">
        <v>8</v>
      </c>
      <c r="H56" s="261"/>
      <c r="I56" s="16" t="s">
        <v>147</v>
      </c>
      <c r="J56" s="46">
        <v>0</v>
      </c>
      <c r="K56" s="46">
        <v>2</v>
      </c>
      <c r="L56" s="46">
        <v>6</v>
      </c>
    </row>
    <row r="57" spans="2:12" ht="17.25" customHeight="1">
      <c r="B57" s="261"/>
      <c r="C57" s="16" t="s">
        <v>104</v>
      </c>
      <c r="D57" s="46">
        <v>0</v>
      </c>
      <c r="E57" s="46">
        <v>7</v>
      </c>
      <c r="F57" s="46">
        <v>8</v>
      </c>
      <c r="H57" s="261" t="s">
        <v>148</v>
      </c>
      <c r="I57" s="16" t="s">
        <v>102</v>
      </c>
      <c r="J57" s="46">
        <v>803</v>
      </c>
      <c r="K57" s="46">
        <v>784</v>
      </c>
      <c r="L57" s="46">
        <v>759</v>
      </c>
    </row>
    <row r="58" spans="2:12" ht="17.25" customHeight="1">
      <c r="B58" s="242" t="s">
        <v>149</v>
      </c>
      <c r="C58" s="16" t="s">
        <v>102</v>
      </c>
      <c r="D58" s="46">
        <v>0</v>
      </c>
      <c r="E58" s="46">
        <v>0</v>
      </c>
      <c r="F58" s="46">
        <v>0</v>
      </c>
      <c r="H58" s="261"/>
      <c r="I58" s="16" t="s">
        <v>104</v>
      </c>
      <c r="J58" s="46">
        <v>374</v>
      </c>
      <c r="K58" s="46">
        <v>356</v>
      </c>
      <c r="L58" s="46">
        <v>344</v>
      </c>
    </row>
    <row r="59" spans="2:12" ht="17.25" customHeight="1">
      <c r="B59" s="244"/>
      <c r="C59" s="16" t="s">
        <v>104</v>
      </c>
      <c r="D59" s="46">
        <v>0</v>
      </c>
      <c r="E59" s="46">
        <v>0</v>
      </c>
      <c r="F59" s="46">
        <v>1</v>
      </c>
      <c r="H59" s="261"/>
      <c r="I59" s="16" t="s">
        <v>147</v>
      </c>
      <c r="J59" s="46">
        <v>0</v>
      </c>
      <c r="K59" s="46">
        <v>3</v>
      </c>
      <c r="L59" s="46">
        <v>4</v>
      </c>
    </row>
    <row r="60" spans="2:12" ht="17.25" customHeight="1">
      <c r="B60" s="242" t="s">
        <v>150</v>
      </c>
      <c r="C60" s="16" t="s">
        <v>102</v>
      </c>
      <c r="D60" s="46">
        <v>0</v>
      </c>
      <c r="E60" s="46">
        <v>0</v>
      </c>
      <c r="F60" s="46">
        <v>0</v>
      </c>
      <c r="H60" s="242" t="s">
        <v>151</v>
      </c>
      <c r="I60" s="16" t="s">
        <v>102</v>
      </c>
      <c r="J60" s="46">
        <v>0</v>
      </c>
      <c r="K60" s="46">
        <v>0</v>
      </c>
      <c r="L60" s="46">
        <v>0</v>
      </c>
    </row>
    <row r="61" spans="2:12" ht="17.25" customHeight="1">
      <c r="B61" s="244"/>
      <c r="C61" s="16" t="s">
        <v>104</v>
      </c>
      <c r="D61" s="46">
        <v>0</v>
      </c>
      <c r="E61" s="46">
        <v>0</v>
      </c>
      <c r="F61" s="46">
        <v>1</v>
      </c>
      <c r="H61" s="244"/>
      <c r="I61" s="16" t="s">
        <v>104</v>
      </c>
      <c r="J61" s="46">
        <v>1</v>
      </c>
      <c r="K61" s="46">
        <v>1</v>
      </c>
      <c r="L61" s="46">
        <v>1</v>
      </c>
    </row>
    <row r="62" spans="2:12" ht="17.25" customHeight="1">
      <c r="B62" s="261" t="s">
        <v>152</v>
      </c>
      <c r="C62" s="16" t="s">
        <v>102</v>
      </c>
      <c r="D62" s="46">
        <v>0</v>
      </c>
      <c r="E62" s="46">
        <v>2</v>
      </c>
      <c r="F62" s="46">
        <v>4</v>
      </c>
      <c r="H62" s="242" t="s">
        <v>153</v>
      </c>
      <c r="I62" s="16" t="s">
        <v>102</v>
      </c>
      <c r="J62" s="46">
        <v>0</v>
      </c>
      <c r="K62" s="46">
        <v>1</v>
      </c>
      <c r="L62" s="46">
        <v>0</v>
      </c>
    </row>
    <row r="63" spans="2:12" ht="17.25" customHeight="1">
      <c r="B63" s="261"/>
      <c r="C63" s="16" t="s">
        <v>104</v>
      </c>
      <c r="D63" s="46">
        <v>0</v>
      </c>
      <c r="E63" s="46">
        <v>2</v>
      </c>
      <c r="F63" s="46">
        <v>3</v>
      </c>
      <c r="H63" s="244"/>
      <c r="I63" s="16" t="s">
        <v>104</v>
      </c>
      <c r="J63" s="46">
        <v>0</v>
      </c>
      <c r="K63" s="46">
        <v>0</v>
      </c>
      <c r="L63" s="46">
        <v>0</v>
      </c>
    </row>
    <row r="64" spans="2:12" ht="17.25" customHeight="1">
      <c r="B64" s="261" t="s">
        <v>154</v>
      </c>
      <c r="C64" s="16" t="s">
        <v>102</v>
      </c>
      <c r="D64" s="46">
        <v>2270</v>
      </c>
      <c r="E64" s="46">
        <v>2164</v>
      </c>
      <c r="F64" s="46">
        <v>2241</v>
      </c>
      <c r="H64" s="261" t="s">
        <v>155</v>
      </c>
      <c r="I64" s="16" t="s">
        <v>102</v>
      </c>
      <c r="J64" s="46">
        <v>0</v>
      </c>
      <c r="K64" s="46">
        <v>1</v>
      </c>
      <c r="L64" s="46">
        <v>1</v>
      </c>
    </row>
    <row r="65" spans="2:12" ht="17.25" customHeight="1">
      <c r="B65" s="261"/>
      <c r="C65" s="16" t="s">
        <v>104</v>
      </c>
      <c r="D65" s="46">
        <v>791</v>
      </c>
      <c r="E65" s="46">
        <v>767</v>
      </c>
      <c r="F65" s="46">
        <v>842</v>
      </c>
      <c r="H65" s="261"/>
      <c r="I65" s="16" t="s">
        <v>104</v>
      </c>
      <c r="J65" s="46">
        <v>2</v>
      </c>
      <c r="K65" s="46">
        <v>1</v>
      </c>
      <c r="L65" s="46">
        <v>2</v>
      </c>
    </row>
    <row r="66" spans="2:12" ht="17.25" customHeight="1">
      <c r="B66" s="261"/>
      <c r="C66" s="16" t="s">
        <v>147</v>
      </c>
      <c r="D66" s="46">
        <v>0</v>
      </c>
      <c r="E66" s="46">
        <v>2</v>
      </c>
      <c r="F66" s="46">
        <v>2</v>
      </c>
      <c r="H66" s="261" t="s">
        <v>156</v>
      </c>
      <c r="I66" s="16" t="s">
        <v>102</v>
      </c>
      <c r="J66" s="46">
        <v>1</v>
      </c>
      <c r="K66" s="46">
        <v>5</v>
      </c>
      <c r="L66" s="46">
        <v>5</v>
      </c>
    </row>
    <row r="67" spans="2:12" ht="17.25" customHeight="1">
      <c r="B67" s="261" t="s">
        <v>157</v>
      </c>
      <c r="C67" s="16" t="s">
        <v>102</v>
      </c>
      <c r="D67" s="46">
        <v>202</v>
      </c>
      <c r="E67" s="46">
        <v>198</v>
      </c>
      <c r="F67" s="46">
        <v>200</v>
      </c>
      <c r="H67" s="261"/>
      <c r="I67" s="16" t="s">
        <v>104</v>
      </c>
      <c r="J67" s="46">
        <v>1</v>
      </c>
      <c r="K67" s="46">
        <v>3</v>
      </c>
      <c r="L67" s="46">
        <v>4</v>
      </c>
    </row>
    <row r="68" spans="2:12" ht="17.25" customHeight="1">
      <c r="B68" s="261"/>
      <c r="C68" s="16" t="s">
        <v>104</v>
      </c>
      <c r="D68" s="46">
        <v>50</v>
      </c>
      <c r="E68" s="46">
        <v>41</v>
      </c>
      <c r="F68" s="46">
        <v>38</v>
      </c>
      <c r="H68" s="242" t="s">
        <v>158</v>
      </c>
      <c r="I68" s="16" t="s">
        <v>102</v>
      </c>
      <c r="J68" s="46">
        <v>405</v>
      </c>
      <c r="K68" s="46">
        <v>398</v>
      </c>
      <c r="L68" s="46">
        <v>407</v>
      </c>
    </row>
    <row r="69" spans="2:12" ht="17.25" customHeight="1">
      <c r="B69" s="261"/>
      <c r="C69" s="16" t="s">
        <v>147</v>
      </c>
      <c r="D69" s="46">
        <v>0</v>
      </c>
      <c r="E69" s="46">
        <v>1</v>
      </c>
      <c r="F69" s="46">
        <v>1</v>
      </c>
      <c r="H69" s="244"/>
      <c r="I69" s="16" t="s">
        <v>104</v>
      </c>
      <c r="J69" s="46">
        <v>79</v>
      </c>
      <c r="K69" s="46">
        <v>76</v>
      </c>
      <c r="L69" s="46">
        <v>86</v>
      </c>
    </row>
    <row r="70" spans="2:12" ht="17.25" customHeight="1">
      <c r="B70" s="261" t="s">
        <v>159</v>
      </c>
      <c r="C70" s="16" t="s">
        <v>102</v>
      </c>
      <c r="D70" s="46">
        <v>4</v>
      </c>
      <c r="E70" s="46">
        <v>2</v>
      </c>
      <c r="F70" s="46">
        <v>2</v>
      </c>
      <c r="H70" s="242" t="s">
        <v>160</v>
      </c>
      <c r="I70" s="16" t="s">
        <v>102</v>
      </c>
      <c r="J70" s="46">
        <v>0</v>
      </c>
      <c r="K70" s="46">
        <v>1</v>
      </c>
      <c r="L70" s="46">
        <v>1</v>
      </c>
    </row>
    <row r="71" spans="2:12" ht="17.25" customHeight="1">
      <c r="B71" s="261"/>
      <c r="C71" s="16" t="s">
        <v>104</v>
      </c>
      <c r="D71" s="46">
        <v>1</v>
      </c>
      <c r="E71" s="46">
        <v>0</v>
      </c>
      <c r="F71" s="46">
        <v>0</v>
      </c>
      <c r="H71" s="244"/>
      <c r="I71" s="16" t="s">
        <v>104</v>
      </c>
      <c r="J71" s="46">
        <v>0</v>
      </c>
      <c r="K71" s="46">
        <v>0</v>
      </c>
      <c r="L71" s="46">
        <v>0</v>
      </c>
    </row>
    <row r="72" spans="2:12" ht="17.25" customHeight="1">
      <c r="B72" s="261" t="s">
        <v>161</v>
      </c>
      <c r="C72" s="16" t="s">
        <v>102</v>
      </c>
      <c r="D72" s="46">
        <v>65</v>
      </c>
      <c r="E72" s="46">
        <v>65</v>
      </c>
      <c r="F72" s="46">
        <v>66</v>
      </c>
      <c r="H72" s="242" t="s">
        <v>162</v>
      </c>
      <c r="I72" s="16" t="s">
        <v>102</v>
      </c>
      <c r="J72" s="46">
        <v>0</v>
      </c>
      <c r="K72" s="46">
        <v>0</v>
      </c>
      <c r="L72" s="46">
        <v>0</v>
      </c>
    </row>
    <row r="73" spans="2:12" ht="17.25" customHeight="1">
      <c r="B73" s="261"/>
      <c r="C73" s="16" t="s">
        <v>104</v>
      </c>
      <c r="D73" s="46">
        <v>6</v>
      </c>
      <c r="E73" s="46">
        <v>7</v>
      </c>
      <c r="F73" s="46">
        <v>8</v>
      </c>
      <c r="H73" s="244"/>
      <c r="I73" s="16" t="s">
        <v>104</v>
      </c>
      <c r="J73" s="46">
        <v>0</v>
      </c>
      <c r="K73" s="46">
        <v>2</v>
      </c>
      <c r="L73" s="46">
        <v>2</v>
      </c>
    </row>
    <row r="74" spans="2:12" ht="17.25" customHeight="1">
      <c r="B74" s="261" t="s">
        <v>163</v>
      </c>
      <c r="C74" s="16" t="s">
        <v>102</v>
      </c>
      <c r="D74" s="46">
        <v>0</v>
      </c>
      <c r="E74" s="46">
        <v>1</v>
      </c>
      <c r="F74" s="46">
        <v>2</v>
      </c>
      <c r="H74" s="261" t="s">
        <v>164</v>
      </c>
      <c r="I74" s="16" t="s">
        <v>102</v>
      </c>
      <c r="J74" s="46">
        <v>0</v>
      </c>
      <c r="K74" s="46">
        <v>1</v>
      </c>
      <c r="L74" s="46">
        <v>7</v>
      </c>
    </row>
    <row r="75" spans="2:12" ht="17.25" customHeight="1">
      <c r="B75" s="261"/>
      <c r="C75" s="16" t="s">
        <v>104</v>
      </c>
      <c r="D75" s="46">
        <v>0</v>
      </c>
      <c r="E75" s="46">
        <v>1</v>
      </c>
      <c r="F75" s="46">
        <v>3</v>
      </c>
      <c r="H75" s="261"/>
      <c r="I75" s="16" t="s">
        <v>104</v>
      </c>
      <c r="J75" s="46">
        <v>0</v>
      </c>
      <c r="K75" s="46">
        <v>1</v>
      </c>
      <c r="L75" s="46">
        <v>13</v>
      </c>
    </row>
    <row r="76" spans="2:12" ht="17.25" customHeight="1">
      <c r="H76" s="74" t="s">
        <v>81</v>
      </c>
      <c r="I76" s="76"/>
      <c r="J76" s="138">
        <f t="shared" ref="J76:K76" si="8">SUM(D46:D75,J46:J75)</f>
        <v>7342</v>
      </c>
      <c r="K76" s="138">
        <f t="shared" si="8"/>
        <v>7162</v>
      </c>
      <c r="L76" s="138">
        <f>SUM(F46:F75,L46:L75)</f>
        <v>7411</v>
      </c>
    </row>
    <row r="77" spans="2:12" ht="17.25" customHeight="1"/>
    <row r="78" spans="2:12" ht="17.25" customHeight="1"/>
    <row r="79" spans="2:12" ht="17.25" customHeight="1"/>
    <row r="80" spans="2:12" ht="17.25" customHeight="1"/>
    <row r="81" spans="2:6" ht="17.25" customHeight="1"/>
    <row r="82" spans="2:6" ht="17.25" customHeight="1"/>
    <row r="83" spans="2:6" ht="17.25" customHeight="1"/>
    <row r="84" spans="2:6" ht="17.25" customHeight="1"/>
    <row r="85" spans="2:6" ht="17.25" customHeight="1"/>
    <row r="86" spans="2:6" ht="17.25" customHeight="1"/>
    <row r="87" spans="2:6" ht="17.25" customHeight="1">
      <c r="B87"/>
      <c r="C87"/>
      <c r="D87"/>
      <c r="E87"/>
      <c r="F87"/>
    </row>
    <row r="88" spans="2:6" ht="17.25" customHeight="1">
      <c r="B88"/>
      <c r="C88"/>
      <c r="D88"/>
      <c r="E88"/>
      <c r="F88"/>
    </row>
    <row r="89" spans="2:6" ht="17.25" customHeight="1">
      <c r="B89"/>
      <c r="C89"/>
      <c r="D89"/>
      <c r="E89"/>
      <c r="F89"/>
    </row>
    <row r="90" spans="2:6" ht="17.25" customHeight="1">
      <c r="B90"/>
      <c r="C90"/>
      <c r="D90"/>
      <c r="E90"/>
      <c r="F90"/>
    </row>
    <row r="91" spans="2:6" ht="17.25" customHeight="1">
      <c r="B91"/>
      <c r="C91"/>
      <c r="D91"/>
      <c r="E91"/>
      <c r="F91"/>
    </row>
    <row r="92" spans="2:6" ht="17.25" customHeight="1">
      <c r="B92"/>
      <c r="C92"/>
      <c r="D92"/>
      <c r="E92"/>
      <c r="F92"/>
    </row>
    <row r="93" spans="2:6" ht="17.25" customHeight="1">
      <c r="B93"/>
      <c r="C93"/>
      <c r="D93"/>
      <c r="E93"/>
      <c r="F93"/>
    </row>
    <row r="94" spans="2:6">
      <c r="B94"/>
      <c r="C94"/>
      <c r="D94"/>
      <c r="E94"/>
      <c r="F94"/>
    </row>
    <row r="95" spans="2:6">
      <c r="B95"/>
      <c r="C95"/>
      <c r="D95"/>
      <c r="E95"/>
      <c r="F95"/>
    </row>
    <row r="96" spans="2:6">
      <c r="B96"/>
      <c r="C96"/>
      <c r="D96"/>
      <c r="E96"/>
      <c r="F96"/>
    </row>
    <row r="97" spans="2:7">
      <c r="B97"/>
      <c r="C97"/>
      <c r="D97"/>
      <c r="E97"/>
      <c r="F97"/>
    </row>
    <row r="98" spans="2:7">
      <c r="B98"/>
      <c r="C98"/>
      <c r="D98"/>
      <c r="E98"/>
    </row>
    <row r="99" spans="2:7">
      <c r="B99"/>
      <c r="C99"/>
      <c r="D99"/>
      <c r="E99"/>
    </row>
    <row r="100" spans="2:7">
      <c r="B100"/>
      <c r="C100"/>
      <c r="D100"/>
      <c r="E100"/>
    </row>
    <row r="101" spans="2:7">
      <c r="B101" s="14"/>
      <c r="D101" s="15"/>
      <c r="E101" s="15"/>
    </row>
    <row r="102" spans="2:7">
      <c r="B102"/>
      <c r="C102"/>
      <c r="D102"/>
      <c r="E102"/>
    </row>
    <row r="103" spans="2:7">
      <c r="B103"/>
      <c r="C103"/>
      <c r="D103"/>
      <c r="E103"/>
    </row>
    <row r="104" spans="2:7">
      <c r="B104"/>
      <c r="C104"/>
      <c r="D104"/>
      <c r="E104"/>
    </row>
    <row r="105" spans="2:7">
      <c r="B105"/>
      <c r="C105"/>
      <c r="D105"/>
      <c r="E105"/>
    </row>
    <row r="106" spans="2:7">
      <c r="B106"/>
      <c r="C106"/>
      <c r="D106"/>
      <c r="E106"/>
      <c r="F106" s="1"/>
    </row>
    <row r="107" spans="2:7">
      <c r="B107"/>
      <c r="C107"/>
      <c r="D107"/>
      <c r="E107"/>
      <c r="F107" s="1"/>
      <c r="G107" s="12"/>
    </row>
    <row r="108" spans="2:7">
      <c r="B108"/>
      <c r="C108"/>
      <c r="D108"/>
      <c r="E108"/>
      <c r="G108" s="12"/>
    </row>
    <row r="109" spans="2:7">
      <c r="G109" s="12"/>
    </row>
    <row r="110" spans="2:7">
      <c r="B110"/>
      <c r="C110"/>
      <c r="D110"/>
      <c r="E110"/>
      <c r="G110" s="12"/>
    </row>
    <row r="111" spans="2:7">
      <c r="B111"/>
      <c r="C111"/>
      <c r="D111"/>
      <c r="E111"/>
      <c r="G111" s="12"/>
    </row>
    <row r="112" spans="2:7">
      <c r="B112"/>
      <c r="C112"/>
      <c r="D112"/>
      <c r="E112"/>
      <c r="G112" s="12"/>
    </row>
    <row r="113" spans="2:7">
      <c r="B113"/>
      <c r="C113"/>
      <c r="D113"/>
      <c r="E113"/>
    </row>
    <row r="114" spans="2:7">
      <c r="B114"/>
      <c r="C114"/>
      <c r="D114"/>
      <c r="E114"/>
    </row>
    <row r="115" spans="2:7">
      <c r="G115" s="12"/>
    </row>
    <row r="116" spans="2:7">
      <c r="G116" s="12"/>
    </row>
    <row r="117" spans="2:7">
      <c r="G117" s="12"/>
    </row>
    <row r="118" spans="2:7">
      <c r="G118" s="12"/>
    </row>
    <row r="119" spans="2:7">
      <c r="G119" s="12"/>
    </row>
    <row r="121" spans="2:7" ht="18" customHeight="1"/>
  </sheetData>
  <mergeCells count="41">
    <mergeCell ref="H74:H75"/>
    <mergeCell ref="H52:H53"/>
    <mergeCell ref="B64:B66"/>
    <mergeCell ref="B70:B71"/>
    <mergeCell ref="B72:B73"/>
    <mergeCell ref="B74:B75"/>
    <mergeCell ref="B62:B63"/>
    <mergeCell ref="H70:H71"/>
    <mergeCell ref="H72:H73"/>
    <mergeCell ref="L39:L41"/>
    <mergeCell ref="H54:H56"/>
    <mergeCell ref="B54:B55"/>
    <mergeCell ref="B56:B57"/>
    <mergeCell ref="B67:B69"/>
    <mergeCell ref="H46:H47"/>
    <mergeCell ref="H48:H49"/>
    <mergeCell ref="K39:K41"/>
    <mergeCell ref="H50:H51"/>
    <mergeCell ref="H68:H69"/>
    <mergeCell ref="H57:H59"/>
    <mergeCell ref="H66:H67"/>
    <mergeCell ref="B42:C42"/>
    <mergeCell ref="B50:B51"/>
    <mergeCell ref="B58:B59"/>
    <mergeCell ref="B60:B61"/>
    <mergeCell ref="B23:C23"/>
    <mergeCell ref="J39:J41"/>
    <mergeCell ref="H39:I41"/>
    <mergeCell ref="H38:I38"/>
    <mergeCell ref="H64:H65"/>
    <mergeCell ref="H60:H61"/>
    <mergeCell ref="H62:H63"/>
    <mergeCell ref="B35:C35"/>
    <mergeCell ref="B52:B53"/>
    <mergeCell ref="B48:B49"/>
    <mergeCell ref="B46:B47"/>
    <mergeCell ref="B37:C37"/>
    <mergeCell ref="B38:C38"/>
    <mergeCell ref="B39:C39"/>
    <mergeCell ref="B40:C40"/>
    <mergeCell ref="B41:C41"/>
  </mergeCells>
  <hyperlinks>
    <hyperlink ref="F3" r:id="rId1" display="www.nisource.com/sustainability" xr:uid="{C0121882-632B-4EC0-812E-4C535053D367}"/>
    <hyperlink ref="G3:H3" r:id="rId2" display="https://www.nisource.com/company/sustainability/reports-and-policies" xr:uid="{1A84D362-928D-425E-9C9F-DF4D300D111A}"/>
  </hyperlinks>
  <pageMargins left="0.25" right="0.25" top="0.5" bottom="0.5" header="0.3" footer="0.3"/>
  <pageSetup scale="75" fitToHeight="0" orientation="landscape" r:id="rId3"/>
  <headerFooter>
    <oddFooter>&amp;CSupplemental Sustainability Data
Page &amp;P of &amp;N</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63"/>
  <sheetViews>
    <sheetView showGridLines="0" zoomScaleNormal="100" zoomScaleSheetLayoutView="100" workbookViewId="0">
      <pane ySplit="5" topLeftCell="A6" activePane="bottomLeft" state="frozen"/>
      <selection pane="bottomLeft" activeCell="B4" sqref="B4"/>
      <selection activeCell="B30" sqref="B30"/>
    </sheetView>
  </sheetViews>
  <sheetFormatPr defaultRowHeight="15"/>
  <cols>
    <col min="1" max="1" width="1.28515625" style="12" customWidth="1"/>
    <col min="2" max="2" width="72.42578125" style="2" customWidth="1"/>
    <col min="3" max="5" width="20.7109375" style="3" customWidth="1"/>
    <col min="6" max="6" width="37.7109375" style="3" customWidth="1"/>
    <col min="7" max="7" width="1.42578125" style="208" customWidth="1"/>
    <col min="8" max="8" width="23" customWidth="1"/>
  </cols>
  <sheetData>
    <row r="1" spans="2:12" s="12" customFormat="1">
      <c r="B1" s="173"/>
      <c r="C1" s="207"/>
      <c r="D1" s="207"/>
      <c r="E1" s="207"/>
      <c r="F1" s="207"/>
      <c r="G1" s="208"/>
    </row>
    <row r="2" spans="2:12" s="12" customFormat="1">
      <c r="B2" s="173"/>
      <c r="C2" s="209"/>
      <c r="D2" s="209"/>
      <c r="E2" s="209"/>
      <c r="F2" s="209"/>
      <c r="G2" s="208"/>
    </row>
    <row r="3" spans="2:12" s="12" customFormat="1">
      <c r="B3" s="175"/>
      <c r="C3" s="209"/>
      <c r="D3" s="209"/>
      <c r="E3" s="210"/>
      <c r="F3" s="221" t="s">
        <v>2</v>
      </c>
      <c r="G3" s="208"/>
    </row>
    <row r="4" spans="2:12" s="12" customFormat="1">
      <c r="B4" s="21"/>
      <c r="C4" s="209"/>
      <c r="D4" s="209"/>
      <c r="E4" s="209"/>
      <c r="F4" s="209"/>
      <c r="G4" s="208"/>
    </row>
    <row r="5" spans="2:12" ht="17.25" customHeight="1">
      <c r="B5" s="219" t="s">
        <v>165</v>
      </c>
      <c r="C5" s="61">
        <v>2021</v>
      </c>
      <c r="D5" s="61">
        <v>2022</v>
      </c>
      <c r="E5" s="61">
        <v>2023</v>
      </c>
      <c r="F5" s="61" t="s">
        <v>166</v>
      </c>
      <c r="G5" s="12"/>
      <c r="L5" t="s">
        <v>167</v>
      </c>
    </row>
    <row r="6" spans="2:12" ht="30">
      <c r="B6" s="62" t="s">
        <v>168</v>
      </c>
      <c r="C6" s="124" t="s">
        <v>169</v>
      </c>
      <c r="D6" s="124" t="s">
        <v>170</v>
      </c>
      <c r="E6" s="124" t="s">
        <v>171</v>
      </c>
      <c r="F6" s="63" t="s">
        <v>172</v>
      </c>
      <c r="G6" s="12"/>
    </row>
    <row r="7" spans="2:12" ht="30">
      <c r="B7" s="62" t="s">
        <v>173</v>
      </c>
      <c r="C7" s="124" t="s">
        <v>174</v>
      </c>
      <c r="D7" s="124" t="s">
        <v>175</v>
      </c>
      <c r="E7" s="124" t="s">
        <v>176</v>
      </c>
      <c r="F7" s="63" t="s">
        <v>172</v>
      </c>
      <c r="G7" s="12"/>
    </row>
    <row r="8" spans="2:12" ht="30">
      <c r="B8" s="62" t="s">
        <v>177</v>
      </c>
      <c r="C8" s="124" t="s">
        <v>178</v>
      </c>
      <c r="D8" s="124" t="s">
        <v>179</v>
      </c>
      <c r="E8" s="124" t="s">
        <v>180</v>
      </c>
      <c r="F8" s="63" t="s">
        <v>172</v>
      </c>
      <c r="G8" s="12"/>
    </row>
    <row r="9" spans="2:12" ht="17.25" customHeight="1">
      <c r="B9" s="62" t="s">
        <v>181</v>
      </c>
      <c r="C9" s="125">
        <v>0</v>
      </c>
      <c r="D9" s="125">
        <v>0</v>
      </c>
      <c r="E9" s="125">
        <v>0</v>
      </c>
      <c r="F9" s="63" t="s">
        <v>182</v>
      </c>
      <c r="G9" s="12"/>
    </row>
    <row r="10" spans="2:12" ht="17.25" customHeight="1">
      <c r="B10" s="62" t="s">
        <v>183</v>
      </c>
      <c r="C10" s="127">
        <v>6698</v>
      </c>
      <c r="D10" s="127">
        <v>9501</v>
      </c>
      <c r="E10" s="127">
        <v>9818</v>
      </c>
      <c r="F10" s="63"/>
      <c r="G10" s="12"/>
    </row>
    <row r="11" spans="2:12" ht="17.25" customHeight="1">
      <c r="B11" s="62" t="s">
        <v>184</v>
      </c>
      <c r="C11" s="124">
        <v>1.92</v>
      </c>
      <c r="D11" s="124">
        <v>2.0099999999999998</v>
      </c>
      <c r="E11" s="124">
        <v>1.96</v>
      </c>
      <c r="F11" s="63" t="s">
        <v>185</v>
      </c>
      <c r="G11" s="12"/>
    </row>
    <row r="12" spans="2:12" ht="30">
      <c r="B12" s="64" t="s">
        <v>186</v>
      </c>
      <c r="C12" s="126">
        <v>0.96899999999999997</v>
      </c>
      <c r="D12" s="126">
        <v>0.97</v>
      </c>
      <c r="E12" s="146">
        <v>0.97599999999999998</v>
      </c>
      <c r="F12" s="63" t="s">
        <v>187</v>
      </c>
      <c r="G12" s="12"/>
    </row>
    <row r="13" spans="2:12" ht="30">
      <c r="B13" s="62" t="s">
        <v>188</v>
      </c>
      <c r="C13" s="124">
        <v>0.2</v>
      </c>
      <c r="D13" s="124">
        <v>0.4</v>
      </c>
      <c r="E13" s="124">
        <v>0.24</v>
      </c>
      <c r="F13" s="63" t="s">
        <v>189</v>
      </c>
      <c r="G13" s="12"/>
    </row>
    <row r="14" spans="2:12" ht="30">
      <c r="B14" s="62" t="s">
        <v>190</v>
      </c>
      <c r="C14" s="63">
        <v>0.59</v>
      </c>
      <c r="D14" s="63">
        <v>0.84</v>
      </c>
      <c r="E14" s="63">
        <v>0.41</v>
      </c>
      <c r="F14" s="63" t="s">
        <v>189</v>
      </c>
      <c r="G14" s="12"/>
    </row>
    <row r="15" spans="2:12" ht="17.25">
      <c r="B15" s="62" t="s">
        <v>191</v>
      </c>
      <c r="C15" s="63">
        <v>0</v>
      </c>
      <c r="D15" s="63">
        <v>1</v>
      </c>
      <c r="E15" s="63">
        <v>0</v>
      </c>
      <c r="F15" s="63" t="s">
        <v>182</v>
      </c>
      <c r="G15" s="12"/>
    </row>
    <row r="16" spans="2:12" s="24" customFormat="1" ht="31.5" customHeight="1">
      <c r="B16" s="205" t="s">
        <v>192</v>
      </c>
      <c r="C16" s="214"/>
      <c r="D16" s="214"/>
      <c r="E16" s="214"/>
      <c r="F16" s="212"/>
    </row>
    <row r="17" spans="2:7" s="24" customFormat="1" ht="17.25" customHeight="1">
      <c r="B17" s="219" t="s">
        <v>193</v>
      </c>
      <c r="C17" s="61">
        <v>2021</v>
      </c>
      <c r="D17" s="61">
        <v>2022</v>
      </c>
      <c r="E17" s="61">
        <v>2023</v>
      </c>
      <c r="F17" s="220"/>
    </row>
    <row r="18" spans="2:7" ht="17.25" customHeight="1">
      <c r="B18" s="62" t="s">
        <v>194</v>
      </c>
      <c r="C18" s="63" t="s">
        <v>195</v>
      </c>
      <c r="D18" s="63" t="s">
        <v>195</v>
      </c>
      <c r="E18" s="63" t="s">
        <v>195</v>
      </c>
      <c r="F18" s="213"/>
      <c r="G18" s="12"/>
    </row>
    <row r="19" spans="2:7" ht="17.25" customHeight="1">
      <c r="B19" s="62" t="s">
        <v>196</v>
      </c>
      <c r="C19" s="128">
        <v>0.96899999999999997</v>
      </c>
      <c r="D19" s="128">
        <v>0.97599999999999998</v>
      </c>
      <c r="E19" s="128">
        <v>0.97899999999999998</v>
      </c>
      <c r="F19" s="213"/>
      <c r="G19" s="12"/>
    </row>
    <row r="20" spans="2:7" ht="17.25" customHeight="1">
      <c r="B20" s="62" t="s">
        <v>197</v>
      </c>
      <c r="C20" s="129" t="s">
        <v>198</v>
      </c>
      <c r="D20" s="130" t="s">
        <v>199</v>
      </c>
      <c r="E20" s="130" t="s">
        <v>200</v>
      </c>
      <c r="F20" s="213"/>
      <c r="G20" s="12"/>
    </row>
    <row r="21" spans="2:7" ht="17.25" customHeight="1">
      <c r="B21" s="62" t="s">
        <v>201</v>
      </c>
      <c r="C21" s="127">
        <v>862202</v>
      </c>
      <c r="D21" s="127">
        <v>947016</v>
      </c>
      <c r="E21" s="127">
        <v>363693</v>
      </c>
      <c r="F21" s="213"/>
      <c r="G21" s="211"/>
    </row>
    <row r="22" spans="2:7" ht="17.25" customHeight="1">
      <c r="B22" s="62" t="s">
        <v>202</v>
      </c>
      <c r="C22" s="127">
        <v>236014</v>
      </c>
      <c r="D22" s="127">
        <v>243572</v>
      </c>
      <c r="E22" s="127">
        <v>234833</v>
      </c>
      <c r="F22" s="213"/>
      <c r="G22" s="211"/>
    </row>
    <row r="23" spans="2:7" ht="17.25" customHeight="1">
      <c r="B23" s="62" t="s">
        <v>203</v>
      </c>
      <c r="C23" s="127">
        <f>SUM(C21:C22)</f>
        <v>1098216</v>
      </c>
      <c r="D23" s="127">
        <f>SUM(D21:D22)</f>
        <v>1190588</v>
      </c>
      <c r="E23" s="127">
        <f>SUM(E21:E22)</f>
        <v>598526</v>
      </c>
      <c r="F23" s="213"/>
      <c r="G23" s="211"/>
    </row>
    <row r="24" spans="2:7" ht="17.25" customHeight="1">
      <c r="B24" s="62" t="s">
        <v>204</v>
      </c>
      <c r="C24" s="131">
        <v>18131693</v>
      </c>
      <c r="D24" s="131">
        <v>15440259</v>
      </c>
      <c r="E24" s="131">
        <v>6205347</v>
      </c>
      <c r="F24" s="213"/>
      <c r="G24" s="211"/>
    </row>
    <row r="25" spans="2:7" ht="17.25" customHeight="1">
      <c r="B25" s="62" t="s">
        <v>205</v>
      </c>
      <c r="C25" s="127">
        <v>101701</v>
      </c>
      <c r="D25" s="127">
        <v>103131</v>
      </c>
      <c r="E25" s="127">
        <v>113908</v>
      </c>
      <c r="F25" s="213"/>
      <c r="G25" s="211"/>
    </row>
    <row r="26" spans="2:7" ht="17.25" customHeight="1">
      <c r="B26" s="62" t="s">
        <v>206</v>
      </c>
      <c r="C26" s="132">
        <v>18490998</v>
      </c>
      <c r="D26" s="132">
        <v>15640106</v>
      </c>
      <c r="E26" s="132">
        <v>7087454</v>
      </c>
      <c r="F26" s="213"/>
      <c r="G26" s="211"/>
    </row>
    <row r="27" spans="2:7" ht="17.25" customHeight="1">
      <c r="B27" s="62" t="s">
        <v>207</v>
      </c>
      <c r="C27" s="133">
        <v>0</v>
      </c>
      <c r="D27" s="133">
        <v>0</v>
      </c>
      <c r="E27" s="133">
        <v>0</v>
      </c>
      <c r="F27" s="213"/>
      <c r="G27" s="211"/>
    </row>
    <row r="28" spans="2:7" ht="17.25" customHeight="1">
      <c r="B28" s="62" t="s">
        <v>208</v>
      </c>
      <c r="C28" s="63" t="s">
        <v>209</v>
      </c>
      <c r="D28" s="63" t="s">
        <v>210</v>
      </c>
      <c r="E28" s="63" t="s">
        <v>211</v>
      </c>
      <c r="F28" s="213"/>
      <c r="G28" s="12"/>
    </row>
    <row r="29" spans="2:7" ht="17.25" customHeight="1">
      <c r="B29" s="62" t="s">
        <v>212</v>
      </c>
      <c r="C29" s="127">
        <v>3229069</v>
      </c>
      <c r="D29" s="127">
        <v>3251222</v>
      </c>
      <c r="E29" s="127">
        <v>3270613</v>
      </c>
      <c r="F29" s="213"/>
      <c r="G29" s="12"/>
    </row>
    <row r="30" spans="2:7" ht="17.25" customHeight="1">
      <c r="B30" s="62" t="s">
        <v>213</v>
      </c>
      <c r="C30" s="127">
        <v>483299</v>
      </c>
      <c r="D30" s="127">
        <v>485952</v>
      </c>
      <c r="E30" s="127">
        <v>488833</v>
      </c>
      <c r="F30" s="213"/>
      <c r="G30" s="12"/>
    </row>
    <row r="31" spans="2:7" ht="17.25" customHeight="1">
      <c r="B31" s="62" t="s">
        <v>214</v>
      </c>
      <c r="C31" s="134">
        <v>9.7000000000000003E-3</v>
      </c>
      <c r="D31" s="134">
        <v>1.01E-2</v>
      </c>
      <c r="E31" s="134">
        <v>6.0000000000000001E-3</v>
      </c>
      <c r="F31" s="213"/>
      <c r="G31" s="12"/>
    </row>
    <row r="32" spans="2:7" ht="17.25" customHeight="1">
      <c r="B32" s="62" t="s">
        <v>215</v>
      </c>
      <c r="C32" s="128">
        <v>0.87</v>
      </c>
      <c r="D32" s="128">
        <v>0.72399999999999998</v>
      </c>
      <c r="E32" s="134">
        <v>0.71499999999999997</v>
      </c>
      <c r="F32" s="213"/>
      <c r="G32" s="12"/>
    </row>
    <row r="33" spans="1:7" ht="17.25" customHeight="1">
      <c r="B33" s="62" t="s">
        <v>216</v>
      </c>
      <c r="C33" s="134">
        <v>1.2E-2</v>
      </c>
      <c r="D33" s="134">
        <v>1.2999999999999999E-2</v>
      </c>
      <c r="E33" s="134">
        <v>1.4E-2</v>
      </c>
      <c r="F33" s="213"/>
      <c r="G33" s="12"/>
    </row>
    <row r="34" spans="1:7" s="23" customFormat="1" ht="24" customHeight="1">
      <c r="A34" s="24"/>
      <c r="B34" s="29" t="s">
        <v>217</v>
      </c>
      <c r="C34" s="30"/>
      <c r="D34" s="30"/>
      <c r="E34" s="30"/>
      <c r="F34" s="215"/>
      <c r="G34" s="24"/>
    </row>
    <row r="35" spans="1:7" s="23" customFormat="1" ht="17.25" customHeight="1">
      <c r="A35" s="24"/>
      <c r="B35" s="219" t="s">
        <v>218</v>
      </c>
      <c r="C35" s="61">
        <v>2021</v>
      </c>
      <c r="D35" s="61">
        <v>2022</v>
      </c>
      <c r="E35" s="61">
        <v>2023</v>
      </c>
      <c r="F35" s="61" t="s">
        <v>166</v>
      </c>
      <c r="G35" s="24"/>
    </row>
    <row r="36" spans="1:7" ht="17.25" customHeight="1">
      <c r="B36" s="62" t="s">
        <v>219</v>
      </c>
      <c r="C36" s="145" t="s">
        <v>220</v>
      </c>
      <c r="D36" s="145" t="s">
        <v>221</v>
      </c>
      <c r="E36" s="145" t="s">
        <v>222</v>
      </c>
      <c r="F36" s="145" t="s">
        <v>223</v>
      </c>
      <c r="G36" s="12"/>
    </row>
    <row r="37" spans="1:7" ht="17.25" customHeight="1">
      <c r="B37" s="62" t="s">
        <v>224</v>
      </c>
      <c r="C37" s="135">
        <v>0.2475</v>
      </c>
      <c r="D37" s="135">
        <v>2.6200000000000001E-2</v>
      </c>
      <c r="E37" s="135">
        <v>4.0000000000000001E-3</v>
      </c>
      <c r="F37" s="213"/>
      <c r="G37" s="211"/>
    </row>
    <row r="38" spans="1:7" ht="17.25" customHeight="1">
      <c r="B38" s="62" t="s">
        <v>225</v>
      </c>
      <c r="C38" s="135">
        <v>0.2036</v>
      </c>
      <c r="D38" s="135">
        <v>-6.8999999999999999E-3</v>
      </c>
      <c r="E38" s="135">
        <v>-3.2000000000000001E-2</v>
      </c>
      <c r="F38" s="213"/>
      <c r="G38" s="211"/>
    </row>
    <row r="39" spans="1:7" ht="17.25" customHeight="1">
      <c r="B39" s="62" t="s">
        <v>226</v>
      </c>
      <c r="C39" s="125">
        <v>286.45999999999998</v>
      </c>
      <c r="D39" s="125">
        <v>265.7</v>
      </c>
      <c r="E39" s="63">
        <v>216</v>
      </c>
      <c r="F39" s="213"/>
      <c r="G39" s="12"/>
    </row>
    <row r="40" spans="1:7" ht="17.25" customHeight="1">
      <c r="B40" s="62" t="s">
        <v>227</v>
      </c>
      <c r="C40" s="136">
        <v>1.06</v>
      </c>
      <c r="D40" s="136">
        <v>0.95</v>
      </c>
      <c r="E40" s="136">
        <v>0.871</v>
      </c>
      <c r="F40" s="213"/>
      <c r="G40" s="12"/>
    </row>
    <row r="41" spans="1:7" ht="17.25" customHeight="1">
      <c r="B41" s="62" t="s">
        <v>228</v>
      </c>
      <c r="C41" s="128">
        <v>0.36309999999999998</v>
      </c>
      <c r="D41" s="128">
        <v>0.38600000000000001</v>
      </c>
      <c r="E41" s="128">
        <v>0.36770000000000003</v>
      </c>
      <c r="F41" s="8"/>
      <c r="G41" s="12"/>
    </row>
    <row r="42" spans="1:7" ht="17.25" customHeight="1">
      <c r="B42" s="5"/>
      <c r="C42" s="5"/>
      <c r="D42" s="5"/>
      <c r="E42" s="5"/>
      <c r="F42" s="216"/>
      <c r="G42" s="12"/>
    </row>
    <row r="43" spans="1:7" ht="17.25" customHeight="1">
      <c r="B43" s="218" t="s">
        <v>229</v>
      </c>
      <c r="C43" s="61">
        <v>2021</v>
      </c>
      <c r="D43" s="61">
        <v>2022</v>
      </c>
      <c r="E43" s="61">
        <v>2023</v>
      </c>
      <c r="F43" s="216"/>
      <c r="G43" s="12"/>
    </row>
    <row r="44" spans="1:7" ht="17.25" customHeight="1">
      <c r="B44" s="62" t="s">
        <v>230</v>
      </c>
      <c r="C44" s="137">
        <v>0.8</v>
      </c>
      <c r="D44" s="137">
        <v>0.79</v>
      </c>
      <c r="E44" s="137">
        <v>0.79</v>
      </c>
      <c r="F44" s="213"/>
      <c r="G44" s="12"/>
    </row>
    <row r="45" spans="1:7" ht="17.25" customHeight="1">
      <c r="B45" s="62" t="s">
        <v>231</v>
      </c>
      <c r="C45" s="137">
        <v>0.73</v>
      </c>
      <c r="D45" s="137">
        <v>0.7</v>
      </c>
      <c r="E45" s="137">
        <v>0.7</v>
      </c>
      <c r="F45" s="213"/>
      <c r="G45" s="12"/>
    </row>
    <row r="46" spans="1:7" ht="17.25" customHeight="1">
      <c r="B46" s="62" t="s">
        <v>232</v>
      </c>
      <c r="C46" s="125">
        <v>124</v>
      </c>
      <c r="D46" s="125">
        <v>108</v>
      </c>
      <c r="E46" s="125">
        <v>126</v>
      </c>
      <c r="F46" s="213"/>
      <c r="G46" s="12"/>
    </row>
    <row r="47" spans="1:7" ht="17.25" customHeight="1">
      <c r="B47" s="62" t="s">
        <v>233</v>
      </c>
      <c r="C47" s="125">
        <v>56</v>
      </c>
      <c r="D47" s="125">
        <v>41</v>
      </c>
      <c r="E47" s="125">
        <v>46</v>
      </c>
      <c r="F47" s="213"/>
      <c r="G47" s="12"/>
    </row>
    <row r="48" spans="1:7" ht="17.25" customHeight="1">
      <c r="B48" s="62" t="s">
        <v>234</v>
      </c>
      <c r="C48" s="125">
        <v>0</v>
      </c>
      <c r="D48" s="125">
        <v>0</v>
      </c>
      <c r="E48" s="125">
        <v>0</v>
      </c>
      <c r="F48" s="213"/>
      <c r="G48" s="12"/>
    </row>
    <row r="49" spans="1:7" ht="17.25" customHeight="1">
      <c r="B49" s="62" t="s">
        <v>235</v>
      </c>
      <c r="C49" s="125" t="s">
        <v>236</v>
      </c>
      <c r="D49" s="125" t="s">
        <v>237</v>
      </c>
      <c r="E49" s="125" t="s">
        <v>238</v>
      </c>
      <c r="F49" s="213"/>
      <c r="G49" s="12"/>
    </row>
    <row r="50" spans="1:7" ht="17.25" customHeight="1">
      <c r="B50" s="62" t="s">
        <v>239</v>
      </c>
      <c r="C50" s="127">
        <v>2500</v>
      </c>
      <c r="D50" s="127">
        <v>11080</v>
      </c>
      <c r="E50" s="127">
        <v>8298</v>
      </c>
      <c r="F50" s="213"/>
      <c r="G50" s="12"/>
    </row>
    <row r="51" spans="1:7" ht="17.25" customHeight="1">
      <c r="B51" s="62" t="s">
        <v>240</v>
      </c>
      <c r="C51" s="132">
        <v>70000</v>
      </c>
      <c r="D51" s="132">
        <v>222000</v>
      </c>
      <c r="E51" s="132">
        <v>165962</v>
      </c>
      <c r="F51" s="213"/>
      <c r="G51" s="12"/>
    </row>
    <row r="52" spans="1:7" ht="17.100000000000001" customHeight="1">
      <c r="B52" s="62" t="s">
        <v>241</v>
      </c>
      <c r="C52" s="63" t="s">
        <v>242</v>
      </c>
      <c r="D52" s="63" t="s">
        <v>243</v>
      </c>
      <c r="E52" s="63" t="s">
        <v>244</v>
      </c>
      <c r="F52" s="213"/>
      <c r="G52" s="12"/>
    </row>
    <row r="53" spans="1:7" ht="17.25" customHeight="1">
      <c r="B53" s="5"/>
      <c r="C53" s="5"/>
      <c r="D53" s="5"/>
      <c r="E53" s="5"/>
      <c r="F53" s="216"/>
      <c r="G53" s="12"/>
    </row>
    <row r="54" spans="1:7" ht="17.25" customHeight="1">
      <c r="B54" s="218" t="s">
        <v>245</v>
      </c>
      <c r="C54" s="61">
        <v>2021</v>
      </c>
      <c r="D54" s="61">
        <v>2022</v>
      </c>
      <c r="E54" s="61">
        <v>2023</v>
      </c>
      <c r="F54" s="216"/>
      <c r="G54" s="12"/>
    </row>
    <row r="55" spans="1:7" ht="17.25" customHeight="1">
      <c r="B55" s="62" t="s">
        <v>246</v>
      </c>
      <c r="C55" s="137" t="s">
        <v>247</v>
      </c>
      <c r="D55" s="137" t="s">
        <v>247</v>
      </c>
      <c r="E55" s="129">
        <v>581.75</v>
      </c>
      <c r="F55" s="213"/>
      <c r="G55" s="12"/>
    </row>
    <row r="56" spans="1:7" ht="17.25" customHeight="1">
      <c r="B56" s="62" t="s">
        <v>248</v>
      </c>
      <c r="C56" s="137" t="s">
        <v>247</v>
      </c>
      <c r="D56" s="137" t="s">
        <v>247</v>
      </c>
      <c r="E56" s="127">
        <v>321815</v>
      </c>
      <c r="F56" s="213"/>
      <c r="G56" s="12"/>
    </row>
    <row r="57" spans="1:7" ht="17.25" customHeight="1">
      <c r="B57" s="62" t="s">
        <v>249</v>
      </c>
      <c r="C57" s="137" t="s">
        <v>247</v>
      </c>
      <c r="D57" s="137" t="s">
        <v>247</v>
      </c>
      <c r="E57" s="144">
        <v>43.7</v>
      </c>
      <c r="F57" s="213"/>
      <c r="G57" s="12"/>
    </row>
    <row r="58" spans="1:7" ht="17.25" customHeight="1">
      <c r="B58" s="62" t="s">
        <v>250</v>
      </c>
      <c r="C58" s="137" t="s">
        <v>247</v>
      </c>
      <c r="D58" s="137" t="s">
        <v>247</v>
      </c>
      <c r="E58" s="144">
        <v>5.5</v>
      </c>
      <c r="F58" s="213"/>
      <c r="G58" s="12"/>
    </row>
    <row r="59" spans="1:7" ht="17.25" customHeight="1">
      <c r="B59" s="62" t="s">
        <v>251</v>
      </c>
      <c r="C59" s="137" t="s">
        <v>247</v>
      </c>
      <c r="D59" s="137" t="s">
        <v>247</v>
      </c>
      <c r="E59" s="144">
        <v>44.2</v>
      </c>
      <c r="F59" s="213"/>
      <c r="G59" s="12"/>
    </row>
    <row r="60" spans="1:7" ht="17.25" customHeight="1">
      <c r="B60" s="62" t="s">
        <v>252</v>
      </c>
      <c r="C60" s="137" t="s">
        <v>247</v>
      </c>
      <c r="D60" s="137" t="s">
        <v>247</v>
      </c>
      <c r="E60" s="128">
        <v>0.98899999999999999</v>
      </c>
      <c r="F60" s="213"/>
      <c r="G60" s="12"/>
    </row>
    <row r="61" spans="1:7" ht="17.25" customHeight="1">
      <c r="B61" s="217"/>
      <c r="C61" s="216"/>
      <c r="D61" s="216"/>
      <c r="E61" s="216"/>
      <c r="F61" s="216"/>
      <c r="G61" s="12"/>
    </row>
    <row r="62" spans="1:7" s="23" customFormat="1" ht="50.45" customHeight="1">
      <c r="A62" s="24"/>
      <c r="B62" s="268" t="s">
        <v>253</v>
      </c>
      <c r="C62" s="268"/>
      <c r="D62" s="268"/>
      <c r="E62" s="268"/>
      <c r="F62" s="268"/>
      <c r="G62" s="212"/>
    </row>
    <row r="63" spans="1:7">
      <c r="B63" s="6"/>
      <c r="C63" s="7"/>
      <c r="D63" s="7"/>
      <c r="E63" s="7"/>
      <c r="F63" s="7"/>
      <c r="G63" s="213"/>
    </row>
  </sheetData>
  <mergeCells count="1">
    <mergeCell ref="B62:F62"/>
  </mergeCells>
  <phoneticPr fontId="7" type="noConversion"/>
  <pageMargins left="0.25" right="0.25" top="0.5" bottom="0.5" header="0.3" footer="0.3"/>
  <pageSetup scale="76" fitToHeight="0" orientation="landscape" r:id="rId1"/>
  <headerFooter>
    <oddFooter>&amp;CSupplemental Sustainability Data
Page &amp;P of &amp;N</oddFooter>
  </headerFooter>
  <rowBreaks count="1" manualBreakCount="1">
    <brk id="34"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79998168889431442"/>
    <pageSetUpPr fitToPage="1"/>
  </sheetPr>
  <dimension ref="A1:B26"/>
  <sheetViews>
    <sheetView zoomScaleNormal="100" zoomScaleSheetLayoutView="90" workbookViewId="0">
      <selection activeCell="A3" sqref="A3"/>
    </sheetView>
  </sheetViews>
  <sheetFormatPr defaultRowHeight="15"/>
  <cols>
    <col min="1" max="1" width="54.28515625" style="1" customWidth="1"/>
    <col min="2" max="2" width="113.42578125" style="20" customWidth="1"/>
    <col min="3" max="3" width="4" customWidth="1"/>
  </cols>
  <sheetData>
    <row r="1" spans="1:2" ht="40.9" customHeight="1">
      <c r="B1" s="222" t="s">
        <v>2</v>
      </c>
    </row>
    <row r="2" spans="1:2">
      <c r="A2" s="1" t="s">
        <v>254</v>
      </c>
      <c r="B2" s="223" t="s">
        <v>1</v>
      </c>
    </row>
    <row r="3" spans="1:2">
      <c r="B3"/>
    </row>
    <row r="4" spans="1:2" ht="22.5" customHeight="1">
      <c r="A4" s="270" t="s">
        <v>255</v>
      </c>
      <c r="B4" s="270"/>
    </row>
    <row r="5" spans="1:2" ht="22.15" customHeight="1">
      <c r="A5" s="269" t="s">
        <v>256</v>
      </c>
      <c r="B5" s="269"/>
    </row>
    <row r="6" spans="1:2" ht="22.5" customHeight="1">
      <c r="A6" s="270" t="s">
        <v>257</v>
      </c>
      <c r="B6" s="270"/>
    </row>
    <row r="7" spans="1:2" ht="18" customHeight="1">
      <c r="A7" s="58" t="s">
        <v>258</v>
      </c>
      <c r="B7" s="59" t="s">
        <v>259</v>
      </c>
    </row>
    <row r="8" spans="1:2" ht="30" customHeight="1">
      <c r="A8" s="58" t="s">
        <v>260</v>
      </c>
      <c r="B8" s="59" t="s">
        <v>261</v>
      </c>
    </row>
    <row r="9" spans="1:2" ht="30" customHeight="1">
      <c r="A9" s="60" t="s">
        <v>262</v>
      </c>
      <c r="B9" s="59" t="s">
        <v>263</v>
      </c>
    </row>
    <row r="10" spans="1:2" ht="18" customHeight="1">
      <c r="A10" s="58" t="s">
        <v>264</v>
      </c>
      <c r="B10" s="59" t="s">
        <v>265</v>
      </c>
    </row>
    <row r="11" spans="1:2" ht="18" customHeight="1">
      <c r="A11" s="58" t="s">
        <v>266</v>
      </c>
      <c r="B11" s="59" t="s">
        <v>267</v>
      </c>
    </row>
    <row r="12" spans="1:2" ht="30">
      <c r="A12" s="58" t="s">
        <v>268</v>
      </c>
      <c r="B12" s="59" t="s">
        <v>269</v>
      </c>
    </row>
    <row r="13" spans="1:2" ht="30" customHeight="1">
      <c r="A13" s="58" t="s">
        <v>270</v>
      </c>
      <c r="B13" s="59" t="s">
        <v>271</v>
      </c>
    </row>
    <row r="14" spans="1:2" ht="18" customHeight="1">
      <c r="A14" s="58" t="s">
        <v>272</v>
      </c>
      <c r="B14" s="59" t="s">
        <v>273</v>
      </c>
    </row>
    <row r="15" spans="1:2">
      <c r="A15" s="58" t="s">
        <v>274</v>
      </c>
      <c r="B15" s="59" t="s">
        <v>275</v>
      </c>
    </row>
    <row r="16" spans="1:2" ht="30" customHeight="1">
      <c r="A16" s="58" t="s">
        <v>276</v>
      </c>
      <c r="B16" s="59" t="s">
        <v>277</v>
      </c>
    </row>
    <row r="17" spans="1:2" ht="18" customHeight="1">
      <c r="A17" s="58" t="s">
        <v>278</v>
      </c>
      <c r="B17" s="59" t="s">
        <v>279</v>
      </c>
    </row>
    <row r="18" spans="1:2" ht="18" customHeight="1">
      <c r="A18" s="58" t="s">
        <v>280</v>
      </c>
      <c r="B18" s="59" t="s">
        <v>281</v>
      </c>
    </row>
    <row r="19" spans="1:2" ht="30">
      <c r="A19" s="60" t="s">
        <v>282</v>
      </c>
      <c r="B19" s="59" t="s">
        <v>283</v>
      </c>
    </row>
    <row r="20" spans="1:2" ht="18" customHeight="1">
      <c r="A20" s="58" t="s">
        <v>284</v>
      </c>
      <c r="B20" s="59" t="s">
        <v>285</v>
      </c>
    </row>
    <row r="21" spans="1:2" ht="18" customHeight="1">
      <c r="A21" s="58" t="s">
        <v>286</v>
      </c>
      <c r="B21" s="59" t="s">
        <v>287</v>
      </c>
    </row>
    <row r="22" spans="1:2" ht="18" customHeight="1">
      <c r="A22" s="58" t="s">
        <v>288</v>
      </c>
      <c r="B22" s="59" t="s">
        <v>289</v>
      </c>
    </row>
    <row r="23" spans="1:2" ht="18" customHeight="1">
      <c r="A23" s="58" t="s">
        <v>290</v>
      </c>
      <c r="B23" s="59" t="s">
        <v>291</v>
      </c>
    </row>
    <row r="24" spans="1:2" ht="18" customHeight="1">
      <c r="A24" s="58" t="s">
        <v>292</v>
      </c>
      <c r="B24" s="59" t="s">
        <v>293</v>
      </c>
    </row>
    <row r="26" spans="1:2">
      <c r="A26" s="23" t="s">
        <v>294</v>
      </c>
    </row>
  </sheetData>
  <mergeCells count="3">
    <mergeCell ref="A5:B5"/>
    <mergeCell ref="A4:B4"/>
    <mergeCell ref="A6:B6"/>
  </mergeCells>
  <hyperlinks>
    <hyperlink ref="B2" r:id="rId1" xr:uid="{00000000-0004-0000-0300-000000000000}"/>
  </hyperlinks>
  <pageMargins left="0.25" right="0.25" top="0.75" bottom="0.75" header="0.3" footer="0.3"/>
  <pageSetup scale="79" orientation="landscape" r:id="rId2"/>
  <headerFooter>
    <oddFooter>&amp;CSupplemental Sustainability Data
Page &amp;P of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80aed97-f562-467c-be63-a02d425cfdf2" xsi:nil="true"/>
    <lcf76f155ced4ddcb4097134ff3c332f xmlns="31022f00-45ff-4eea-a337-42416240097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A9CE4AA0B50C4681C9228753FDF6D0" ma:contentTypeVersion="18" ma:contentTypeDescription="Create a new document." ma:contentTypeScope="" ma:versionID="dd2d5228e43aae07574ecd95f97930ec">
  <xsd:schema xmlns:xsd="http://www.w3.org/2001/XMLSchema" xmlns:xs="http://www.w3.org/2001/XMLSchema" xmlns:p="http://schemas.microsoft.com/office/2006/metadata/properties" xmlns:ns2="31022f00-45ff-4eea-a337-424162400976" xmlns:ns3="f80aed97-f562-467c-be63-a02d425cfdf2" targetNamespace="http://schemas.microsoft.com/office/2006/metadata/properties" ma:root="true" ma:fieldsID="55d83fdc32b68899cd8b74d996c98dc4" ns2:_="" ns3:_="">
    <xsd:import namespace="31022f00-45ff-4eea-a337-424162400976"/>
    <xsd:import namespace="f80aed97-f562-467c-be63-a02d425cfd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022f00-45ff-4eea-a337-4241624009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fde892d-7822-47be-a147-f7ef0365b8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aed97-f562-467c-be63-a02d425cfdf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a28bc87-3872-4646-91f3-0bb3f3c9ee10}" ma:internalName="TaxCatchAll" ma:showField="CatchAllData" ma:web="f80aed97-f562-467c-be63-a02d425cfd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B9BD3F-4274-4ECD-A9AE-EF0E5BA05ADC}"/>
</file>

<file path=customXml/itemProps2.xml><?xml version="1.0" encoding="utf-8"?>
<ds:datastoreItem xmlns:ds="http://schemas.openxmlformats.org/officeDocument/2006/customXml" ds:itemID="{BC39A06D-080C-487F-A7A4-C42CBD90D0B9}"/>
</file>

<file path=customXml/itemProps3.xml><?xml version="1.0" encoding="utf-8"?>
<ds:datastoreItem xmlns:ds="http://schemas.openxmlformats.org/officeDocument/2006/customXml" ds:itemID="{518ACEAF-920C-41E0-AA30-AA7D557D95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2018-08-07T19:06:18Z</dcterms:created>
  <dcterms:modified xsi:type="dcterms:W3CDTF">2024-07-01T15:27:27Z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0x010100F4A9CE4AA0B50C4681C9228753FDF6D0</vt:lpwstr>
  </property>
  <property fmtid="{D5CDD505-2E9C-101B-9397-08002B2CF9AE}" pid="3" name="SV_QUERY_LIST_4F35BF76-6C0D-4D9B-82B2-816C12CF3733">
    <vt:lpwstr>empty_477D106A-C0D6-4607-AEBD-E2C9D60EA279</vt:lpwstr>
  </property>
  <property fmtid="{D5CDD505-2E9C-101B-9397-08002B2CF9AE}" pid="4" name="MediaServiceImageTags">
    <vt:lpwstr/>
  </property>
</Properties>
</file>